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vesting\Income\Web Version\"/>
    </mc:Choice>
  </mc:AlternateContent>
  <xr:revisionPtr revIDLastSave="0" documentId="13_ncr:1_{27DDE883-FB38-40E0-AE22-DEF395C470ED}" xr6:coauthVersionLast="47" xr6:coauthVersionMax="47" xr10:uidLastSave="{00000000-0000-0000-0000-000000000000}"/>
  <bookViews>
    <workbookView xWindow="-28920" yWindow="-30" windowWidth="29040" windowHeight="16440" tabRatio="762" xr2:uid="{26E892EB-5A0F-46D1-BD09-44517303C622}"/>
  </bookViews>
  <sheets>
    <sheet name="Explanation" sheetId="17" r:id="rId1"/>
    <sheet name="AI Marketing" sheetId="3" r:id="rId2"/>
    <sheet name="AI Marketing Main" sheetId="11" r:id="rId3"/>
    <sheet name="AI Marketing Main (1)" sheetId="12" r:id="rId4"/>
    <sheet name="Marketing Main (2)" sheetId="13" r:id="rId5"/>
    <sheet name="AI Marketing Main (3)" sheetId="14" r:id="rId6"/>
    <sheet name="AI Marketing Main (4)" sheetId="1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3" l="1"/>
  <c r="AG65" i="11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O69" i="3" s="1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C67" i="3"/>
  <c r="C69" i="3" s="1"/>
  <c r="C70" i="3" s="1"/>
  <c r="D67" i="3"/>
  <c r="E67" i="3"/>
  <c r="F67" i="3"/>
  <c r="G67" i="3"/>
  <c r="H67" i="3"/>
  <c r="I67" i="3"/>
  <c r="J67" i="3"/>
  <c r="K67" i="3"/>
  <c r="K69" i="3" s="1"/>
  <c r="K70" i="3" s="1"/>
  <c r="L67" i="3"/>
  <c r="M67" i="3"/>
  <c r="N67" i="3"/>
  <c r="O67" i="3"/>
  <c r="P67" i="3"/>
  <c r="Q67" i="3"/>
  <c r="R67" i="3"/>
  <c r="S67" i="3"/>
  <c r="S69" i="3" s="1"/>
  <c r="S70" i="3" s="1"/>
  <c r="T67" i="3"/>
  <c r="U67" i="3"/>
  <c r="V67" i="3"/>
  <c r="W67" i="3"/>
  <c r="X67" i="3"/>
  <c r="Y67" i="3"/>
  <c r="Z67" i="3"/>
  <c r="AA67" i="3"/>
  <c r="AA69" i="3" s="1"/>
  <c r="AA70" i="3" s="1"/>
  <c r="AB67" i="3"/>
  <c r="AC67" i="3"/>
  <c r="AD67" i="3"/>
  <c r="AE67" i="3"/>
  <c r="AF67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F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B63" i="3"/>
  <c r="AC72" i="3"/>
  <c r="U72" i="3"/>
  <c r="M72" i="3"/>
  <c r="E72" i="3"/>
  <c r="AI71" i="3"/>
  <c r="AF71" i="3"/>
  <c r="AF72" i="3" s="1"/>
  <c r="AE71" i="3"/>
  <c r="AD71" i="3"/>
  <c r="AD72" i="3" s="1"/>
  <c r="AC71" i="3"/>
  <c r="AB71" i="3"/>
  <c r="AA71" i="3"/>
  <c r="AA72" i="3" s="1"/>
  <c r="Z71" i="3"/>
  <c r="Y71" i="3"/>
  <c r="X71" i="3"/>
  <c r="X72" i="3" s="1"/>
  <c r="W71" i="3"/>
  <c r="V71" i="3"/>
  <c r="V72" i="3" s="1"/>
  <c r="U71" i="3"/>
  <c r="T71" i="3"/>
  <c r="S71" i="3"/>
  <c r="S72" i="3" s="1"/>
  <c r="R71" i="3"/>
  <c r="Q71" i="3"/>
  <c r="P71" i="3"/>
  <c r="P72" i="3" s="1"/>
  <c r="O71" i="3"/>
  <c r="N71" i="3"/>
  <c r="N72" i="3" s="1"/>
  <c r="M71" i="3"/>
  <c r="L71" i="3"/>
  <c r="K71" i="3"/>
  <c r="K72" i="3" s="1"/>
  <c r="J71" i="3"/>
  <c r="I71" i="3"/>
  <c r="H71" i="3"/>
  <c r="H72" i="3" s="1"/>
  <c r="G71" i="3"/>
  <c r="F71" i="3"/>
  <c r="F72" i="3" s="1"/>
  <c r="E71" i="3"/>
  <c r="D71" i="3"/>
  <c r="D72" i="3" s="1"/>
  <c r="C71" i="3"/>
  <c r="C72" i="3" s="1"/>
  <c r="AI68" i="3"/>
  <c r="AI67" i="3"/>
  <c r="AI66" i="3"/>
  <c r="AI65" i="3"/>
  <c r="AI64" i="3"/>
  <c r="AI69" i="3" s="1"/>
  <c r="AD69" i="3"/>
  <c r="AD70" i="3" s="1"/>
  <c r="AC69" i="3"/>
  <c r="AC70" i="3" s="1"/>
  <c r="AB69" i="3"/>
  <c r="W69" i="3"/>
  <c r="V69" i="3"/>
  <c r="V70" i="3" s="1"/>
  <c r="U69" i="3"/>
  <c r="U70" i="3" s="1"/>
  <c r="N69" i="3"/>
  <c r="N70" i="3" s="1"/>
  <c r="M69" i="3"/>
  <c r="M70" i="3" s="1"/>
  <c r="G69" i="3"/>
  <c r="F69" i="3"/>
  <c r="F70" i="3" s="1"/>
  <c r="E69" i="3"/>
  <c r="E70" i="3" s="1"/>
  <c r="AG63" i="3"/>
  <c r="AG69" i="16"/>
  <c r="AF63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P61" i="16"/>
  <c r="H61" i="16"/>
  <c r="E61" i="16"/>
  <c r="AH60" i="16"/>
  <c r="AF60" i="16"/>
  <c r="AF61" i="16" s="1"/>
  <c r="AE60" i="16"/>
  <c r="AE61" i="16" s="1"/>
  <c r="AD60" i="16"/>
  <c r="AD61" i="16" s="1"/>
  <c r="AC60" i="16"/>
  <c r="AC61" i="16" s="1"/>
  <c r="AB60" i="16"/>
  <c r="AB61" i="16" s="1"/>
  <c r="AA60" i="16"/>
  <c r="AA61" i="16" s="1"/>
  <c r="Z60" i="16"/>
  <c r="Z61" i="16" s="1"/>
  <c r="Y60" i="16"/>
  <c r="Y61" i="16" s="1"/>
  <c r="X60" i="16"/>
  <c r="X61" i="16" s="1"/>
  <c r="W60" i="16"/>
  <c r="W61" i="16" s="1"/>
  <c r="V60" i="16"/>
  <c r="V61" i="16" s="1"/>
  <c r="U60" i="16"/>
  <c r="U61" i="16" s="1"/>
  <c r="T60" i="16"/>
  <c r="T61" i="16" s="1"/>
  <c r="S60" i="16"/>
  <c r="S61" i="16" s="1"/>
  <c r="R60" i="16"/>
  <c r="R61" i="16" s="1"/>
  <c r="Q60" i="16"/>
  <c r="Q61" i="16" s="1"/>
  <c r="P60" i="16"/>
  <c r="O60" i="16"/>
  <c r="O61" i="16" s="1"/>
  <c r="N60" i="16"/>
  <c r="N61" i="16" s="1"/>
  <c r="M60" i="16"/>
  <c r="M61" i="16" s="1"/>
  <c r="L60" i="16"/>
  <c r="L61" i="16" s="1"/>
  <c r="K60" i="16"/>
  <c r="K61" i="16" s="1"/>
  <c r="J60" i="16"/>
  <c r="J61" i="16" s="1"/>
  <c r="I60" i="16"/>
  <c r="I61" i="16" s="1"/>
  <c r="H60" i="16"/>
  <c r="G60" i="16"/>
  <c r="G61" i="16" s="1"/>
  <c r="F60" i="16"/>
  <c r="F61" i="16" s="1"/>
  <c r="E60" i="16"/>
  <c r="D60" i="16"/>
  <c r="D61" i="16" s="1"/>
  <c r="C60" i="16"/>
  <c r="C61" i="16" s="1"/>
  <c r="B60" i="16"/>
  <c r="B61" i="16" s="1"/>
  <c r="AH59" i="16"/>
  <c r="AG59" i="16"/>
  <c r="AG63" i="16" s="1"/>
  <c r="AH58" i="16"/>
  <c r="AG58" i="16"/>
  <c r="AG57" i="16"/>
  <c r="AG69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B63" i="14"/>
  <c r="AH60" i="14"/>
  <c r="AF60" i="14"/>
  <c r="AF61" i="14" s="1"/>
  <c r="AE60" i="14"/>
  <c r="AE61" i="14" s="1"/>
  <c r="AD60" i="14"/>
  <c r="AD61" i="14" s="1"/>
  <c r="AC60" i="14"/>
  <c r="AC61" i="14" s="1"/>
  <c r="AB60" i="14"/>
  <c r="AB61" i="14" s="1"/>
  <c r="AA60" i="14"/>
  <c r="AA61" i="14" s="1"/>
  <c r="Z60" i="14"/>
  <c r="Z61" i="14" s="1"/>
  <c r="Y60" i="14"/>
  <c r="Y61" i="14" s="1"/>
  <c r="X60" i="14"/>
  <c r="X61" i="14" s="1"/>
  <c r="W60" i="14"/>
  <c r="W61" i="14" s="1"/>
  <c r="V60" i="14"/>
  <c r="V61" i="14" s="1"/>
  <c r="U60" i="14"/>
  <c r="U61" i="14" s="1"/>
  <c r="T60" i="14"/>
  <c r="T61" i="14" s="1"/>
  <c r="S60" i="14"/>
  <c r="S61" i="14" s="1"/>
  <c r="R60" i="14"/>
  <c r="R61" i="14" s="1"/>
  <c r="Q60" i="14"/>
  <c r="Q61" i="14" s="1"/>
  <c r="P60" i="14"/>
  <c r="P61" i="14" s="1"/>
  <c r="O60" i="14"/>
  <c r="O61" i="14" s="1"/>
  <c r="N60" i="14"/>
  <c r="N61" i="14" s="1"/>
  <c r="M60" i="14"/>
  <c r="M61" i="14" s="1"/>
  <c r="L60" i="14"/>
  <c r="L61" i="14" s="1"/>
  <c r="K60" i="14"/>
  <c r="K61" i="14" s="1"/>
  <c r="J60" i="14"/>
  <c r="J61" i="14" s="1"/>
  <c r="I60" i="14"/>
  <c r="I61" i="14" s="1"/>
  <c r="H60" i="14"/>
  <c r="H61" i="14" s="1"/>
  <c r="G60" i="14"/>
  <c r="G61" i="14" s="1"/>
  <c r="F60" i="14"/>
  <c r="F61" i="14" s="1"/>
  <c r="E60" i="14"/>
  <c r="E61" i="14" s="1"/>
  <c r="D60" i="14"/>
  <c r="D61" i="14" s="1"/>
  <c r="C60" i="14"/>
  <c r="C61" i="14" s="1"/>
  <c r="B60" i="14"/>
  <c r="B61" i="14" s="1"/>
  <c r="AH59" i="14"/>
  <c r="AG59" i="14"/>
  <c r="AG63" i="14" s="1"/>
  <c r="AH58" i="14"/>
  <c r="AG58" i="14"/>
  <c r="AG57" i="14"/>
  <c r="AG69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B63" i="13"/>
  <c r="AH60" i="13"/>
  <c r="AF60" i="13"/>
  <c r="AF61" i="13" s="1"/>
  <c r="AE60" i="13"/>
  <c r="AE61" i="13" s="1"/>
  <c r="AD60" i="13"/>
  <c r="AD61" i="13" s="1"/>
  <c r="AC60" i="13"/>
  <c r="AC61" i="13" s="1"/>
  <c r="AB60" i="13"/>
  <c r="AB61" i="13" s="1"/>
  <c r="AA60" i="13"/>
  <c r="AA61" i="13" s="1"/>
  <c r="Z60" i="13"/>
  <c r="Z61" i="13" s="1"/>
  <c r="Y60" i="13"/>
  <c r="Y61" i="13" s="1"/>
  <c r="X60" i="13"/>
  <c r="X61" i="13" s="1"/>
  <c r="W60" i="13"/>
  <c r="W61" i="13" s="1"/>
  <c r="V60" i="13"/>
  <c r="V61" i="13" s="1"/>
  <c r="U60" i="13"/>
  <c r="U61" i="13" s="1"/>
  <c r="T60" i="13"/>
  <c r="T61" i="13" s="1"/>
  <c r="S60" i="13"/>
  <c r="S61" i="13" s="1"/>
  <c r="R60" i="13"/>
  <c r="R61" i="13" s="1"/>
  <c r="Q60" i="13"/>
  <c r="Q61" i="13" s="1"/>
  <c r="P60" i="13"/>
  <c r="P61" i="13" s="1"/>
  <c r="O60" i="13"/>
  <c r="O61" i="13" s="1"/>
  <c r="N60" i="13"/>
  <c r="N61" i="13" s="1"/>
  <c r="M60" i="13"/>
  <c r="M61" i="13" s="1"/>
  <c r="L60" i="13"/>
  <c r="L61" i="13" s="1"/>
  <c r="K60" i="13"/>
  <c r="K61" i="13" s="1"/>
  <c r="J60" i="13"/>
  <c r="J61" i="13" s="1"/>
  <c r="I60" i="13"/>
  <c r="I61" i="13" s="1"/>
  <c r="H60" i="13"/>
  <c r="H61" i="13" s="1"/>
  <c r="G60" i="13"/>
  <c r="G61" i="13" s="1"/>
  <c r="F60" i="13"/>
  <c r="F61" i="13" s="1"/>
  <c r="E60" i="13"/>
  <c r="E61" i="13" s="1"/>
  <c r="D60" i="13"/>
  <c r="D61" i="13" s="1"/>
  <c r="C60" i="13"/>
  <c r="C61" i="13" s="1"/>
  <c r="B60" i="13"/>
  <c r="B61" i="13" s="1"/>
  <c r="AH59" i="13"/>
  <c r="AG59" i="13"/>
  <c r="AG63" i="13" s="1"/>
  <c r="AH58" i="13"/>
  <c r="AG58" i="13"/>
  <c r="AG57" i="13"/>
  <c r="AG69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AH60" i="12"/>
  <c r="AF60" i="12"/>
  <c r="AF61" i="12" s="1"/>
  <c r="AE60" i="12"/>
  <c r="AE61" i="12" s="1"/>
  <c r="AD60" i="12"/>
  <c r="AD61" i="12" s="1"/>
  <c r="AC60" i="12"/>
  <c r="AC61" i="12" s="1"/>
  <c r="AB60" i="12"/>
  <c r="AB61" i="12" s="1"/>
  <c r="AA60" i="12"/>
  <c r="AA61" i="12" s="1"/>
  <c r="Z60" i="12"/>
  <c r="Z61" i="12" s="1"/>
  <c r="Y60" i="12"/>
  <c r="Y61" i="12" s="1"/>
  <c r="X60" i="12"/>
  <c r="X61" i="12" s="1"/>
  <c r="W60" i="12"/>
  <c r="W61" i="12" s="1"/>
  <c r="V60" i="12"/>
  <c r="V61" i="12" s="1"/>
  <c r="U60" i="12"/>
  <c r="U61" i="12" s="1"/>
  <c r="T60" i="12"/>
  <c r="T61" i="12" s="1"/>
  <c r="S60" i="12"/>
  <c r="S61" i="12" s="1"/>
  <c r="R60" i="12"/>
  <c r="R61" i="12" s="1"/>
  <c r="Q60" i="12"/>
  <c r="Q61" i="12" s="1"/>
  <c r="P60" i="12"/>
  <c r="P61" i="12" s="1"/>
  <c r="O60" i="12"/>
  <c r="O61" i="12" s="1"/>
  <c r="N60" i="12"/>
  <c r="N61" i="12" s="1"/>
  <c r="M60" i="12"/>
  <c r="M61" i="12" s="1"/>
  <c r="L60" i="12"/>
  <c r="L61" i="12" s="1"/>
  <c r="K60" i="12"/>
  <c r="K61" i="12" s="1"/>
  <c r="J60" i="12"/>
  <c r="J61" i="12" s="1"/>
  <c r="I60" i="12"/>
  <c r="I61" i="12" s="1"/>
  <c r="H60" i="12"/>
  <c r="H61" i="12" s="1"/>
  <c r="G60" i="12"/>
  <c r="G61" i="12" s="1"/>
  <c r="F60" i="12"/>
  <c r="F61" i="12" s="1"/>
  <c r="E60" i="12"/>
  <c r="E61" i="12" s="1"/>
  <c r="D60" i="12"/>
  <c r="D61" i="12" s="1"/>
  <c r="C60" i="12"/>
  <c r="C61" i="12" s="1"/>
  <c r="B60" i="12"/>
  <c r="B61" i="12" s="1"/>
  <c r="AH59" i="12"/>
  <c r="AG59" i="12"/>
  <c r="AG63" i="12" s="1"/>
  <c r="AH58" i="12"/>
  <c r="AG58" i="12"/>
  <c r="AG60" i="12" s="1"/>
  <c r="AG57" i="12"/>
  <c r="AG69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M61" i="11"/>
  <c r="H61" i="11"/>
  <c r="AH60" i="11"/>
  <c r="AF60" i="11"/>
  <c r="AF61" i="11" s="1"/>
  <c r="AE60" i="11"/>
  <c r="AE61" i="11" s="1"/>
  <c r="AD60" i="11"/>
  <c r="AD61" i="11" s="1"/>
  <c r="AC60" i="11"/>
  <c r="AC61" i="11" s="1"/>
  <c r="AB60" i="11"/>
  <c r="AB61" i="11" s="1"/>
  <c r="AA60" i="11"/>
  <c r="AA61" i="11" s="1"/>
  <c r="Z60" i="11"/>
  <c r="Z61" i="11" s="1"/>
  <c r="Y60" i="11"/>
  <c r="Y61" i="11" s="1"/>
  <c r="X60" i="11"/>
  <c r="X61" i="11" s="1"/>
  <c r="W60" i="11"/>
  <c r="W61" i="11" s="1"/>
  <c r="V60" i="11"/>
  <c r="V61" i="11" s="1"/>
  <c r="U60" i="11"/>
  <c r="U61" i="11" s="1"/>
  <c r="T60" i="11"/>
  <c r="T61" i="11" s="1"/>
  <c r="S60" i="11"/>
  <c r="S61" i="11" s="1"/>
  <c r="R60" i="11"/>
  <c r="R61" i="11" s="1"/>
  <c r="Q60" i="11"/>
  <c r="Q61" i="11" s="1"/>
  <c r="P60" i="11"/>
  <c r="P61" i="11" s="1"/>
  <c r="O60" i="11"/>
  <c r="O61" i="11" s="1"/>
  <c r="N60" i="11"/>
  <c r="N61" i="11" s="1"/>
  <c r="M60" i="11"/>
  <c r="L60" i="11"/>
  <c r="L61" i="11" s="1"/>
  <c r="K60" i="11"/>
  <c r="K61" i="11" s="1"/>
  <c r="J60" i="11"/>
  <c r="J61" i="11" s="1"/>
  <c r="I60" i="11"/>
  <c r="I61" i="11" s="1"/>
  <c r="H60" i="11"/>
  <c r="G60" i="11"/>
  <c r="G61" i="11" s="1"/>
  <c r="F60" i="11"/>
  <c r="F61" i="11" s="1"/>
  <c r="E60" i="11"/>
  <c r="E61" i="11" s="1"/>
  <c r="D60" i="11"/>
  <c r="D61" i="11" s="1"/>
  <c r="C60" i="11"/>
  <c r="C61" i="11" s="1"/>
  <c r="B60" i="11"/>
  <c r="B61" i="11" s="1"/>
  <c r="AH59" i="11"/>
  <c r="AG59" i="11"/>
  <c r="AH58" i="11"/>
  <c r="AG58" i="11"/>
  <c r="AG57" i="11"/>
  <c r="AF42" i="16"/>
  <c r="AF43" i="16" s="1"/>
  <c r="AF45" i="16"/>
  <c r="AI45" i="3"/>
  <c r="AI46" i="3"/>
  <c r="AI47" i="3"/>
  <c r="AI48" i="3"/>
  <c r="AJ25" i="3"/>
  <c r="AJ26" i="3"/>
  <c r="AJ27" i="3"/>
  <c r="AJ28" i="3"/>
  <c r="AI25" i="3"/>
  <c r="AI26" i="3"/>
  <c r="AI27" i="3"/>
  <c r="AG51" i="16"/>
  <c r="AH42" i="16"/>
  <c r="AH41" i="16"/>
  <c r="AG41" i="16"/>
  <c r="AH40" i="16"/>
  <c r="AG40" i="16"/>
  <c r="AG39" i="16"/>
  <c r="AG33" i="16"/>
  <c r="AH24" i="16"/>
  <c r="AG24" i="16"/>
  <c r="AG25" i="16" s="1"/>
  <c r="AG29" i="16" s="1"/>
  <c r="AG31" i="16" s="1"/>
  <c r="AJ23" i="16"/>
  <c r="AH23" i="16"/>
  <c r="AG23" i="16"/>
  <c r="AG27" i="16" s="1"/>
  <c r="AH22" i="16"/>
  <c r="AG22" i="16"/>
  <c r="AG51" i="14"/>
  <c r="AH42" i="14"/>
  <c r="AH41" i="14"/>
  <c r="AG41" i="14"/>
  <c r="AJ41" i="14" s="1"/>
  <c r="AH40" i="14"/>
  <c r="AG40" i="14"/>
  <c r="AG39" i="14"/>
  <c r="AG33" i="14"/>
  <c r="AH24" i="14"/>
  <c r="AG24" i="14"/>
  <c r="AG25" i="14" s="1"/>
  <c r="AG29" i="14" s="1"/>
  <c r="AG31" i="14" s="1"/>
  <c r="AJ23" i="14"/>
  <c r="AH23" i="14"/>
  <c r="AG23" i="14"/>
  <c r="AG27" i="14" s="1"/>
  <c r="AH22" i="14"/>
  <c r="AG22" i="14"/>
  <c r="AG51" i="13"/>
  <c r="AH42" i="13"/>
  <c r="AH41" i="13"/>
  <c r="AG41" i="13"/>
  <c r="AG45" i="13" s="1"/>
  <c r="AH40" i="13"/>
  <c r="AG40" i="13"/>
  <c r="AG39" i="13"/>
  <c r="AG33" i="13"/>
  <c r="AH24" i="13"/>
  <c r="AG24" i="13"/>
  <c r="AG25" i="13" s="1"/>
  <c r="AG29" i="13" s="1"/>
  <c r="AG31" i="13" s="1"/>
  <c r="AJ23" i="13"/>
  <c r="AH23" i="13"/>
  <c r="AG23" i="13"/>
  <c r="AG27" i="13" s="1"/>
  <c r="AH22" i="13"/>
  <c r="AG22" i="13"/>
  <c r="AG51" i="12"/>
  <c r="AH42" i="12"/>
  <c r="AH41" i="12"/>
  <c r="AG41" i="12"/>
  <c r="AG45" i="12" s="1"/>
  <c r="AH40" i="12"/>
  <c r="AG40" i="12"/>
  <c r="AG39" i="12"/>
  <c r="AG33" i="12"/>
  <c r="AH24" i="12"/>
  <c r="AG24" i="12"/>
  <c r="AG25" i="12" s="1"/>
  <c r="AG29" i="12" s="1"/>
  <c r="AG31" i="12" s="1"/>
  <c r="AJ23" i="12"/>
  <c r="AH23" i="12"/>
  <c r="AG23" i="12"/>
  <c r="AG27" i="12" s="1"/>
  <c r="AH22" i="12"/>
  <c r="AG22" i="12"/>
  <c r="Q42" i="13"/>
  <c r="Q43" i="13" s="1"/>
  <c r="P42" i="16"/>
  <c r="P43" i="16" s="1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B31" i="3"/>
  <c r="C31" i="3"/>
  <c r="D31" i="3"/>
  <c r="E31" i="3"/>
  <c r="F31" i="3"/>
  <c r="G31" i="3"/>
  <c r="H31" i="3"/>
  <c r="I31" i="3"/>
  <c r="J31" i="3"/>
  <c r="K31" i="3"/>
  <c r="L31" i="3"/>
  <c r="M3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B51" i="3"/>
  <c r="AG51" i="11"/>
  <c r="AG33" i="11"/>
  <c r="AF48" i="3"/>
  <c r="C43" i="3"/>
  <c r="D43" i="3"/>
  <c r="E43" i="3"/>
  <c r="B43" i="3"/>
  <c r="AG43" i="3" s="1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AE42" i="16"/>
  <c r="AE43" i="16" s="1"/>
  <c r="AD42" i="16"/>
  <c r="AD43" i="16" s="1"/>
  <c r="AC42" i="16"/>
  <c r="AC43" i="16" s="1"/>
  <c r="AB42" i="16"/>
  <c r="AB43" i="16" s="1"/>
  <c r="AA42" i="16"/>
  <c r="AA43" i="16" s="1"/>
  <c r="Z42" i="16"/>
  <c r="Z43" i="16" s="1"/>
  <c r="Y42" i="16"/>
  <c r="Y43" i="16" s="1"/>
  <c r="X42" i="16"/>
  <c r="X43" i="16" s="1"/>
  <c r="W42" i="16"/>
  <c r="W43" i="16" s="1"/>
  <c r="V42" i="16"/>
  <c r="V43" i="16" s="1"/>
  <c r="U42" i="16"/>
  <c r="U43" i="16" s="1"/>
  <c r="T42" i="16"/>
  <c r="T43" i="16" s="1"/>
  <c r="S42" i="16"/>
  <c r="S43" i="16" s="1"/>
  <c r="R42" i="16"/>
  <c r="R43" i="16" s="1"/>
  <c r="Q42" i="16"/>
  <c r="Q43" i="16" s="1"/>
  <c r="O42" i="16"/>
  <c r="O43" i="16" s="1"/>
  <c r="N42" i="16"/>
  <c r="N43" i="16" s="1"/>
  <c r="M42" i="16"/>
  <c r="M43" i="16" s="1"/>
  <c r="L42" i="16"/>
  <c r="L43" i="16" s="1"/>
  <c r="K42" i="16"/>
  <c r="K43" i="16" s="1"/>
  <c r="J42" i="16"/>
  <c r="J43" i="16" s="1"/>
  <c r="I42" i="16"/>
  <c r="I43" i="16" s="1"/>
  <c r="H42" i="16"/>
  <c r="H43" i="16" s="1"/>
  <c r="G42" i="16"/>
  <c r="G43" i="16" s="1"/>
  <c r="F42" i="16"/>
  <c r="F48" i="3" s="1"/>
  <c r="E42" i="16"/>
  <c r="E43" i="16" s="1"/>
  <c r="D42" i="16"/>
  <c r="D43" i="16" s="1"/>
  <c r="C42" i="16"/>
  <c r="C43" i="16" s="1"/>
  <c r="B42" i="16"/>
  <c r="B43" i="16" s="1"/>
  <c r="AE23" i="3"/>
  <c r="AE24" i="16"/>
  <c r="AE25" i="16" s="1"/>
  <c r="AE27" i="16"/>
  <c r="AE42" i="14"/>
  <c r="AE43" i="14" s="1"/>
  <c r="AE45" i="14"/>
  <c r="AE27" i="14"/>
  <c r="AE24" i="14"/>
  <c r="AE25" i="14" s="1"/>
  <c r="AF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2" i="14"/>
  <c r="AF43" i="14" s="1"/>
  <c r="AD42" i="14"/>
  <c r="AD43" i="14" s="1"/>
  <c r="AC42" i="14"/>
  <c r="AC43" i="14" s="1"/>
  <c r="AB42" i="14"/>
  <c r="AB43" i="14" s="1"/>
  <c r="AA42" i="14"/>
  <c r="AA43" i="14" s="1"/>
  <c r="Z42" i="14"/>
  <c r="Z43" i="14" s="1"/>
  <c r="Y42" i="14"/>
  <c r="Y43" i="14" s="1"/>
  <c r="X42" i="14"/>
  <c r="X43" i="14" s="1"/>
  <c r="W42" i="14"/>
  <c r="W43" i="14" s="1"/>
  <c r="V42" i="14"/>
  <c r="V43" i="14" s="1"/>
  <c r="U42" i="14"/>
  <c r="U43" i="14" s="1"/>
  <c r="T42" i="14"/>
  <c r="T43" i="14" s="1"/>
  <c r="S42" i="14"/>
  <c r="S43" i="14" s="1"/>
  <c r="R42" i="14"/>
  <c r="R43" i="14" s="1"/>
  <c r="Q42" i="14"/>
  <c r="Q43" i="14" s="1"/>
  <c r="P42" i="14"/>
  <c r="P43" i="14" s="1"/>
  <c r="O42" i="14"/>
  <c r="O43" i="14" s="1"/>
  <c r="N42" i="14"/>
  <c r="N43" i="14" s="1"/>
  <c r="M42" i="14"/>
  <c r="M43" i="14" s="1"/>
  <c r="L42" i="14"/>
  <c r="L43" i="14" s="1"/>
  <c r="K42" i="14"/>
  <c r="K43" i="14" s="1"/>
  <c r="J42" i="14"/>
  <c r="J43" i="14" s="1"/>
  <c r="I42" i="14"/>
  <c r="I43" i="14" s="1"/>
  <c r="H42" i="14"/>
  <c r="H43" i="14" s="1"/>
  <c r="G42" i="14"/>
  <c r="G43" i="14" s="1"/>
  <c r="F42" i="14"/>
  <c r="F43" i="14" s="1"/>
  <c r="E42" i="14"/>
  <c r="E43" i="14" s="1"/>
  <c r="D42" i="14"/>
  <c r="D43" i="14" s="1"/>
  <c r="C42" i="14"/>
  <c r="C43" i="14" s="1"/>
  <c r="B42" i="14"/>
  <c r="B43" i="14" s="1"/>
  <c r="AE42" i="13"/>
  <c r="AE43" i="13" s="1"/>
  <c r="AF42" i="13"/>
  <c r="AF43" i="13" s="1"/>
  <c r="AE45" i="13"/>
  <c r="AF45" i="13"/>
  <c r="AE24" i="13"/>
  <c r="AE25" i="13" s="1"/>
  <c r="AE27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D42" i="13"/>
  <c r="AD43" i="13" s="1"/>
  <c r="AC42" i="13"/>
  <c r="AC43" i="13" s="1"/>
  <c r="AB42" i="13"/>
  <c r="AB46" i="3" s="1"/>
  <c r="AA42" i="13"/>
  <c r="AA43" i="13" s="1"/>
  <c r="Z42" i="13"/>
  <c r="Z43" i="13" s="1"/>
  <c r="Y42" i="13"/>
  <c r="Y43" i="13" s="1"/>
  <c r="X42" i="13"/>
  <c r="X43" i="13" s="1"/>
  <c r="W42" i="13"/>
  <c r="W43" i="13" s="1"/>
  <c r="V42" i="13"/>
  <c r="V43" i="13" s="1"/>
  <c r="U42" i="13"/>
  <c r="U43" i="13" s="1"/>
  <c r="T42" i="13"/>
  <c r="T46" i="3" s="1"/>
  <c r="S42" i="13"/>
  <c r="S43" i="13" s="1"/>
  <c r="R42" i="13"/>
  <c r="R43" i="13" s="1"/>
  <c r="P42" i="13"/>
  <c r="P43" i="13" s="1"/>
  <c r="O42" i="13"/>
  <c r="O43" i="13" s="1"/>
  <c r="N42" i="13"/>
  <c r="N43" i="13" s="1"/>
  <c r="M42" i="13"/>
  <c r="M43" i="13" s="1"/>
  <c r="L42" i="13"/>
  <c r="L43" i="13" s="1"/>
  <c r="K42" i="13"/>
  <c r="K43" i="13" s="1"/>
  <c r="J42" i="13"/>
  <c r="J43" i="13" s="1"/>
  <c r="I42" i="13"/>
  <c r="I43" i="13" s="1"/>
  <c r="H42" i="13"/>
  <c r="H43" i="13" s="1"/>
  <c r="G42" i="13"/>
  <c r="G43" i="13" s="1"/>
  <c r="F42" i="13"/>
  <c r="F43" i="13" s="1"/>
  <c r="E42" i="13"/>
  <c r="E43" i="13" s="1"/>
  <c r="D42" i="13"/>
  <c r="D46" i="3" s="1"/>
  <c r="C42" i="13"/>
  <c r="C43" i="13" s="1"/>
  <c r="B42" i="13"/>
  <c r="B43" i="13" s="1"/>
  <c r="AF42" i="12"/>
  <c r="AF43" i="12" s="1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E42" i="12"/>
  <c r="AE43" i="12" s="1"/>
  <c r="AD42" i="12"/>
  <c r="AD43" i="12" s="1"/>
  <c r="AC42" i="12"/>
  <c r="AC45" i="3" s="1"/>
  <c r="AB42" i="12"/>
  <c r="AB43" i="12" s="1"/>
  <c r="AA42" i="12"/>
  <c r="AA43" i="12" s="1"/>
  <c r="Z42" i="12"/>
  <c r="Z43" i="12" s="1"/>
  <c r="Y42" i="12"/>
  <c r="Y43" i="12" s="1"/>
  <c r="X42" i="12"/>
  <c r="X43" i="12" s="1"/>
  <c r="W42" i="12"/>
  <c r="W43" i="12" s="1"/>
  <c r="V42" i="12"/>
  <c r="V43" i="12" s="1"/>
  <c r="U42" i="12"/>
  <c r="U43" i="12" s="1"/>
  <c r="T42" i="12"/>
  <c r="T43" i="12" s="1"/>
  <c r="S42" i="12"/>
  <c r="S43" i="12" s="1"/>
  <c r="R42" i="12"/>
  <c r="R43" i="12" s="1"/>
  <c r="Q42" i="12"/>
  <c r="Q43" i="12" s="1"/>
  <c r="P42" i="12"/>
  <c r="P43" i="12" s="1"/>
  <c r="O42" i="12"/>
  <c r="O43" i="12" s="1"/>
  <c r="N42" i="12"/>
  <c r="N43" i="12" s="1"/>
  <c r="M42" i="12"/>
  <c r="M43" i="12" s="1"/>
  <c r="L42" i="12"/>
  <c r="L43" i="12" s="1"/>
  <c r="K42" i="12"/>
  <c r="K43" i="12" s="1"/>
  <c r="J42" i="12"/>
  <c r="J43" i="12" s="1"/>
  <c r="I42" i="12"/>
  <c r="I43" i="12" s="1"/>
  <c r="H42" i="12"/>
  <c r="H43" i="12" s="1"/>
  <c r="G42" i="12"/>
  <c r="G43" i="12" s="1"/>
  <c r="F42" i="12"/>
  <c r="F43" i="12" s="1"/>
  <c r="E42" i="12"/>
  <c r="E43" i="12" s="1"/>
  <c r="D42" i="12"/>
  <c r="D43" i="12" s="1"/>
  <c r="C42" i="12"/>
  <c r="C43" i="12" s="1"/>
  <c r="B42" i="12"/>
  <c r="B43" i="12" s="1"/>
  <c r="AG39" i="11"/>
  <c r="AF45" i="11"/>
  <c r="AF42" i="11"/>
  <c r="AF44" i="3" s="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E42" i="11"/>
  <c r="AE43" i="11" s="1"/>
  <c r="AD42" i="11"/>
  <c r="AD43" i="11" s="1"/>
  <c r="AC42" i="11"/>
  <c r="AC43" i="11" s="1"/>
  <c r="AB42" i="11"/>
  <c r="AB44" i="3" s="1"/>
  <c r="AA42" i="11"/>
  <c r="AA43" i="11" s="1"/>
  <c r="Z42" i="11"/>
  <c r="Z43" i="11" s="1"/>
  <c r="Y42" i="11"/>
  <c r="Y44" i="3" s="1"/>
  <c r="X42" i="11"/>
  <c r="X43" i="11" s="1"/>
  <c r="W42" i="11"/>
  <c r="W43" i="11" s="1"/>
  <c r="V42" i="11"/>
  <c r="V43" i="11" s="1"/>
  <c r="U42" i="11"/>
  <c r="U43" i="11" s="1"/>
  <c r="T42" i="11"/>
  <c r="T43" i="11" s="1"/>
  <c r="S42" i="11"/>
  <c r="S43" i="11" s="1"/>
  <c r="R42" i="11"/>
  <c r="R43" i="11" s="1"/>
  <c r="Q42" i="11"/>
  <c r="Q44" i="3" s="1"/>
  <c r="P42" i="11"/>
  <c r="P43" i="11" s="1"/>
  <c r="O42" i="11"/>
  <c r="O43" i="11" s="1"/>
  <c r="N42" i="11"/>
  <c r="N43" i="11" s="1"/>
  <c r="M42" i="11"/>
  <c r="M43" i="11" s="1"/>
  <c r="L42" i="11"/>
  <c r="L43" i="11" s="1"/>
  <c r="K42" i="11"/>
  <c r="K43" i="11" s="1"/>
  <c r="J42" i="11"/>
  <c r="J43" i="11" s="1"/>
  <c r="I42" i="11"/>
  <c r="I43" i="11" s="1"/>
  <c r="H42" i="11"/>
  <c r="H43" i="11" s="1"/>
  <c r="G42" i="11"/>
  <c r="G43" i="11" s="1"/>
  <c r="F42" i="11"/>
  <c r="F43" i="11" s="1"/>
  <c r="E42" i="11"/>
  <c r="E43" i="11" s="1"/>
  <c r="D42" i="11"/>
  <c r="D43" i="11" s="1"/>
  <c r="C42" i="11"/>
  <c r="C43" i="11" s="1"/>
  <c r="B42" i="11"/>
  <c r="B43" i="11" s="1"/>
  <c r="AG41" i="11"/>
  <c r="AG40" i="11"/>
  <c r="N24" i="12"/>
  <c r="N25" i="12" s="1"/>
  <c r="N24" i="16"/>
  <c r="N25" i="16" s="1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B23" i="3"/>
  <c r="AG23" i="3" s="1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D24" i="16"/>
  <c r="AD25" i="16" s="1"/>
  <c r="AC24" i="16"/>
  <c r="AC25" i="16" s="1"/>
  <c r="AB24" i="16"/>
  <c r="AB25" i="16" s="1"/>
  <c r="AA24" i="16"/>
  <c r="AA25" i="16" s="1"/>
  <c r="Z24" i="16"/>
  <c r="Z25" i="16" s="1"/>
  <c r="Y24" i="16"/>
  <c r="Y25" i="16" s="1"/>
  <c r="X24" i="16"/>
  <c r="X25" i="16" s="1"/>
  <c r="W24" i="16"/>
  <c r="W25" i="16" s="1"/>
  <c r="V24" i="16"/>
  <c r="V25" i="16" s="1"/>
  <c r="U24" i="16"/>
  <c r="U25" i="16" s="1"/>
  <c r="T24" i="16"/>
  <c r="T25" i="16" s="1"/>
  <c r="S24" i="16"/>
  <c r="S28" i="3" s="1"/>
  <c r="R24" i="16"/>
  <c r="R25" i="16" s="1"/>
  <c r="Q24" i="16"/>
  <c r="Q25" i="16" s="1"/>
  <c r="P24" i="16"/>
  <c r="P25" i="16" s="1"/>
  <c r="O24" i="16"/>
  <c r="O25" i="16" s="1"/>
  <c r="M24" i="16"/>
  <c r="M25" i="16" s="1"/>
  <c r="L24" i="16"/>
  <c r="L25" i="16" s="1"/>
  <c r="K24" i="16"/>
  <c r="K25" i="16" s="1"/>
  <c r="J24" i="16"/>
  <c r="J25" i="16" s="1"/>
  <c r="I24" i="16"/>
  <c r="I25" i="16" s="1"/>
  <c r="H24" i="16"/>
  <c r="H25" i="16" s="1"/>
  <c r="G24" i="16"/>
  <c r="G25" i="16" s="1"/>
  <c r="F24" i="16"/>
  <c r="F25" i="16" s="1"/>
  <c r="E24" i="16"/>
  <c r="E25" i="16" s="1"/>
  <c r="D24" i="16"/>
  <c r="D25" i="16" s="1"/>
  <c r="C24" i="16"/>
  <c r="C25" i="16" s="1"/>
  <c r="B24" i="16"/>
  <c r="B25" i="16" s="1"/>
  <c r="J11" i="16"/>
  <c r="I11" i="16"/>
  <c r="H11" i="16"/>
  <c r="G11" i="16"/>
  <c r="F11" i="16"/>
  <c r="E11" i="16"/>
  <c r="D11" i="16"/>
  <c r="C11" i="16"/>
  <c r="B11" i="16"/>
  <c r="J8" i="16"/>
  <c r="J9" i="16" s="1"/>
  <c r="I8" i="16"/>
  <c r="I9" i="16" s="1"/>
  <c r="H8" i="16"/>
  <c r="H9" i="16" s="1"/>
  <c r="G8" i="16"/>
  <c r="G9" i="16" s="1"/>
  <c r="F8" i="16"/>
  <c r="F9" i="16" s="1"/>
  <c r="E8" i="16"/>
  <c r="E9" i="16" s="1"/>
  <c r="D8" i="16"/>
  <c r="D9" i="16" s="1"/>
  <c r="C8" i="16"/>
  <c r="C9" i="16" s="1"/>
  <c r="B8" i="16"/>
  <c r="B9" i="16" s="1"/>
  <c r="K7" i="16"/>
  <c r="O7" i="16" s="1"/>
  <c r="K6" i="16"/>
  <c r="AE24" i="11"/>
  <c r="AE25" i="11" s="1"/>
  <c r="AE27" i="11"/>
  <c r="B27" i="3"/>
  <c r="B3" i="3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D24" i="14"/>
  <c r="AD25" i="14" s="1"/>
  <c r="AC24" i="14"/>
  <c r="AC25" i="14" s="1"/>
  <c r="AB24" i="14"/>
  <c r="AB25" i="14" s="1"/>
  <c r="AA24" i="14"/>
  <c r="AA25" i="14" s="1"/>
  <c r="Z24" i="14"/>
  <c r="Z27" i="3" s="1"/>
  <c r="Y24" i="14"/>
  <c r="Y25" i="14" s="1"/>
  <c r="X24" i="14"/>
  <c r="X25" i="14" s="1"/>
  <c r="W24" i="14"/>
  <c r="W25" i="14" s="1"/>
  <c r="V24" i="14"/>
  <c r="V25" i="14" s="1"/>
  <c r="U24" i="14"/>
  <c r="U25" i="14" s="1"/>
  <c r="T24" i="14"/>
  <c r="T25" i="14" s="1"/>
  <c r="S24" i="14"/>
  <c r="S27" i="3" s="1"/>
  <c r="R24" i="14"/>
  <c r="R27" i="3" s="1"/>
  <c r="Q24" i="14"/>
  <c r="Q25" i="14" s="1"/>
  <c r="P24" i="14"/>
  <c r="P25" i="14" s="1"/>
  <c r="O24" i="14"/>
  <c r="O25" i="14" s="1"/>
  <c r="N24" i="14"/>
  <c r="N25" i="14" s="1"/>
  <c r="M24" i="14"/>
  <c r="M25" i="14" s="1"/>
  <c r="L24" i="14"/>
  <c r="L25" i="14" s="1"/>
  <c r="K24" i="14"/>
  <c r="K25" i="14" s="1"/>
  <c r="J24" i="14"/>
  <c r="J27" i="3" s="1"/>
  <c r="I24" i="14"/>
  <c r="I25" i="14" s="1"/>
  <c r="H24" i="14"/>
  <c r="H27" i="3" s="1"/>
  <c r="G24" i="14"/>
  <c r="G25" i="14" s="1"/>
  <c r="F24" i="14"/>
  <c r="F25" i="14" s="1"/>
  <c r="E24" i="14"/>
  <c r="E25" i="14" s="1"/>
  <c r="D24" i="14"/>
  <c r="D25" i="14" s="1"/>
  <c r="C24" i="14"/>
  <c r="C25" i="14" s="1"/>
  <c r="B24" i="14"/>
  <c r="B25" i="14" s="1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D24" i="13"/>
  <c r="AD25" i="13" s="1"/>
  <c r="AC24" i="13"/>
  <c r="AC25" i="13" s="1"/>
  <c r="AB24" i="13"/>
  <c r="AB25" i="13" s="1"/>
  <c r="AA24" i="13"/>
  <c r="AA25" i="13" s="1"/>
  <c r="Z24" i="13"/>
  <c r="Z25" i="13" s="1"/>
  <c r="Y24" i="13"/>
  <c r="Y25" i="13" s="1"/>
  <c r="X24" i="13"/>
  <c r="X25" i="13" s="1"/>
  <c r="W24" i="13"/>
  <c r="W25" i="13" s="1"/>
  <c r="V24" i="13"/>
  <c r="V25" i="13" s="1"/>
  <c r="U24" i="13"/>
  <c r="U25" i="13" s="1"/>
  <c r="T24" i="13"/>
  <c r="T25" i="13" s="1"/>
  <c r="S24" i="13"/>
  <c r="S25" i="13" s="1"/>
  <c r="R24" i="13"/>
  <c r="R25" i="13" s="1"/>
  <c r="Q24" i="13"/>
  <c r="Q25" i="13" s="1"/>
  <c r="P24" i="13"/>
  <c r="P25" i="13" s="1"/>
  <c r="O24" i="13"/>
  <c r="O25" i="13" s="1"/>
  <c r="N24" i="13"/>
  <c r="N25" i="13" s="1"/>
  <c r="M24" i="13"/>
  <c r="M25" i="13" s="1"/>
  <c r="L24" i="13"/>
  <c r="L25" i="13" s="1"/>
  <c r="K24" i="13"/>
  <c r="K26" i="3" s="1"/>
  <c r="J24" i="13"/>
  <c r="J25" i="13" s="1"/>
  <c r="I24" i="13"/>
  <c r="I25" i="13" s="1"/>
  <c r="H24" i="13"/>
  <c r="H25" i="13" s="1"/>
  <c r="G24" i="13"/>
  <c r="G25" i="13" s="1"/>
  <c r="F24" i="13"/>
  <c r="F25" i="13" s="1"/>
  <c r="E24" i="13"/>
  <c r="E25" i="13" s="1"/>
  <c r="D24" i="13"/>
  <c r="D25" i="13" s="1"/>
  <c r="C24" i="13"/>
  <c r="C25" i="13" s="1"/>
  <c r="B24" i="13"/>
  <c r="B25" i="13" s="1"/>
  <c r="K3" i="3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4" i="12"/>
  <c r="AE25" i="12" s="1"/>
  <c r="AD24" i="12"/>
  <c r="AD25" i="12" s="1"/>
  <c r="AC24" i="12"/>
  <c r="AC25" i="12" s="1"/>
  <c r="AB24" i="12"/>
  <c r="AB25" i="12" s="1"/>
  <c r="AA24" i="12"/>
  <c r="AA25" i="12" s="1"/>
  <c r="Z24" i="12"/>
  <c r="Z25" i="3" s="1"/>
  <c r="Y24" i="12"/>
  <c r="Y25" i="12" s="1"/>
  <c r="X24" i="12"/>
  <c r="X25" i="3" s="1"/>
  <c r="W24" i="12"/>
  <c r="W25" i="12" s="1"/>
  <c r="V24" i="12"/>
  <c r="V25" i="12" s="1"/>
  <c r="U24" i="12"/>
  <c r="U25" i="3" s="1"/>
  <c r="T24" i="12"/>
  <c r="T25" i="3" s="1"/>
  <c r="S24" i="12"/>
  <c r="S25" i="12" s="1"/>
  <c r="R24" i="12"/>
  <c r="R25" i="12" s="1"/>
  <c r="Q24" i="12"/>
  <c r="Q25" i="12" s="1"/>
  <c r="P24" i="12"/>
  <c r="P25" i="12" s="1"/>
  <c r="O24" i="12"/>
  <c r="O25" i="12" s="1"/>
  <c r="M24" i="12"/>
  <c r="M25" i="3" s="1"/>
  <c r="L24" i="12"/>
  <c r="L25" i="3" s="1"/>
  <c r="K24" i="12"/>
  <c r="K25" i="12" s="1"/>
  <c r="J24" i="12"/>
  <c r="J25" i="12" s="1"/>
  <c r="I24" i="12"/>
  <c r="I25" i="12" s="1"/>
  <c r="H24" i="12"/>
  <c r="H25" i="12" s="1"/>
  <c r="G24" i="12"/>
  <c r="G25" i="12" s="1"/>
  <c r="F24" i="12"/>
  <c r="F25" i="12" s="1"/>
  <c r="E24" i="12"/>
  <c r="E25" i="12" s="1"/>
  <c r="D24" i="12"/>
  <c r="D25" i="3" s="1"/>
  <c r="C24" i="12"/>
  <c r="C25" i="12" s="1"/>
  <c r="B24" i="12"/>
  <c r="B25" i="12" s="1"/>
  <c r="AG23" i="11"/>
  <c r="AG22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D24" i="11"/>
  <c r="AD25" i="11" s="1"/>
  <c r="AC24" i="11"/>
  <c r="AC24" i="3" s="1"/>
  <c r="AB24" i="11"/>
  <c r="AB25" i="11" s="1"/>
  <c r="AA24" i="11"/>
  <c r="AA25" i="11" s="1"/>
  <c r="Z24" i="11"/>
  <c r="Z25" i="11" s="1"/>
  <c r="Y24" i="11"/>
  <c r="Y25" i="11" s="1"/>
  <c r="X24" i="11"/>
  <c r="X25" i="11" s="1"/>
  <c r="W24" i="11"/>
  <c r="W25" i="11" s="1"/>
  <c r="V24" i="11"/>
  <c r="V25" i="11" s="1"/>
  <c r="U24" i="11"/>
  <c r="U24" i="3" s="1"/>
  <c r="T24" i="11"/>
  <c r="T25" i="11" s="1"/>
  <c r="S24" i="11"/>
  <c r="S24" i="3" s="1"/>
  <c r="R24" i="11"/>
  <c r="R25" i="11" s="1"/>
  <c r="Q24" i="11"/>
  <c r="Q25" i="11" s="1"/>
  <c r="P24" i="11"/>
  <c r="P25" i="11" s="1"/>
  <c r="O24" i="11"/>
  <c r="O25" i="11" s="1"/>
  <c r="N24" i="11"/>
  <c r="N25" i="11" s="1"/>
  <c r="M24" i="11"/>
  <c r="M24" i="3" s="1"/>
  <c r="L24" i="11"/>
  <c r="L25" i="11" s="1"/>
  <c r="K24" i="11"/>
  <c r="K25" i="11" s="1"/>
  <c r="J24" i="11"/>
  <c r="J25" i="11" s="1"/>
  <c r="I24" i="11"/>
  <c r="I24" i="3" s="1"/>
  <c r="H24" i="11"/>
  <c r="H25" i="11" s="1"/>
  <c r="G24" i="11"/>
  <c r="G24" i="3" s="1"/>
  <c r="F24" i="11"/>
  <c r="F25" i="11" s="1"/>
  <c r="E24" i="11"/>
  <c r="E24" i="3" s="1"/>
  <c r="D24" i="11"/>
  <c r="D25" i="11" s="1"/>
  <c r="C24" i="11"/>
  <c r="C25" i="11" s="1"/>
  <c r="B24" i="11"/>
  <c r="B25" i="11" s="1"/>
  <c r="C10" i="3"/>
  <c r="D10" i="3"/>
  <c r="E10" i="3"/>
  <c r="F10" i="3"/>
  <c r="G10" i="3"/>
  <c r="H10" i="3"/>
  <c r="I10" i="3"/>
  <c r="J10" i="3"/>
  <c r="B10" i="3"/>
  <c r="C8" i="13"/>
  <c r="D8" i="13"/>
  <c r="D6" i="3" s="1"/>
  <c r="E8" i="13"/>
  <c r="E6" i="3" s="1"/>
  <c r="F8" i="13"/>
  <c r="F6" i="3" s="1"/>
  <c r="G8" i="13"/>
  <c r="G9" i="13" s="1"/>
  <c r="H8" i="13"/>
  <c r="H9" i="13" s="1"/>
  <c r="I8" i="13"/>
  <c r="I9" i="13" s="1"/>
  <c r="J8" i="13"/>
  <c r="J6" i="3" s="1"/>
  <c r="I6" i="3"/>
  <c r="K7" i="14"/>
  <c r="O7" i="14" s="1"/>
  <c r="K6" i="14"/>
  <c r="K7" i="13"/>
  <c r="K11" i="13" s="1"/>
  <c r="K6" i="13"/>
  <c r="K7" i="12"/>
  <c r="K11" i="12" s="1"/>
  <c r="K6" i="12"/>
  <c r="K7" i="11"/>
  <c r="O7" i="11" s="1"/>
  <c r="K6" i="11"/>
  <c r="AH22" i="11" s="1"/>
  <c r="C3" i="3"/>
  <c r="D3" i="3"/>
  <c r="E3" i="3"/>
  <c r="F3" i="3"/>
  <c r="G3" i="3"/>
  <c r="H3" i="3"/>
  <c r="I3" i="3"/>
  <c r="J3" i="3"/>
  <c r="J11" i="14"/>
  <c r="I11" i="14"/>
  <c r="H11" i="14"/>
  <c r="G11" i="14"/>
  <c r="F11" i="14"/>
  <c r="E11" i="14"/>
  <c r="D11" i="14"/>
  <c r="C11" i="14"/>
  <c r="B11" i="14"/>
  <c r="J8" i="14"/>
  <c r="J9" i="14" s="1"/>
  <c r="I8" i="14"/>
  <c r="I9" i="14" s="1"/>
  <c r="H8" i="14"/>
  <c r="H9" i="14" s="1"/>
  <c r="G8" i="14"/>
  <c r="G9" i="14" s="1"/>
  <c r="F8" i="14"/>
  <c r="F9" i="14" s="1"/>
  <c r="E8" i="14"/>
  <c r="E7" i="3" s="1"/>
  <c r="D8" i="14"/>
  <c r="D7" i="3" s="1"/>
  <c r="C8" i="14"/>
  <c r="C9" i="14" s="1"/>
  <c r="B8" i="14"/>
  <c r="B9" i="14" s="1"/>
  <c r="J11" i="13"/>
  <c r="I11" i="13"/>
  <c r="H11" i="13"/>
  <c r="G11" i="13"/>
  <c r="F11" i="13"/>
  <c r="E11" i="13"/>
  <c r="D11" i="13"/>
  <c r="C11" i="13"/>
  <c r="B11" i="13"/>
  <c r="C9" i="13"/>
  <c r="B8" i="13"/>
  <c r="B9" i="13" s="1"/>
  <c r="J11" i="12"/>
  <c r="I11" i="12"/>
  <c r="H11" i="12"/>
  <c r="G11" i="12"/>
  <c r="F11" i="12"/>
  <c r="E11" i="12"/>
  <c r="D11" i="12"/>
  <c r="C11" i="12"/>
  <c r="B11" i="12"/>
  <c r="J8" i="12"/>
  <c r="J9" i="12" s="1"/>
  <c r="I8" i="12"/>
  <c r="I9" i="12" s="1"/>
  <c r="H8" i="12"/>
  <c r="H9" i="12" s="1"/>
  <c r="G8" i="12"/>
  <c r="G5" i="3" s="1"/>
  <c r="F8" i="12"/>
  <c r="F5" i="3" s="1"/>
  <c r="E8" i="12"/>
  <c r="E9" i="12" s="1"/>
  <c r="D8" i="12"/>
  <c r="D9" i="12" s="1"/>
  <c r="C8" i="12"/>
  <c r="C9" i="12" s="1"/>
  <c r="B8" i="12"/>
  <c r="B9" i="12" s="1"/>
  <c r="C11" i="11"/>
  <c r="D11" i="11"/>
  <c r="E11" i="11"/>
  <c r="F11" i="11"/>
  <c r="G11" i="11"/>
  <c r="H11" i="11"/>
  <c r="I11" i="11"/>
  <c r="J11" i="11"/>
  <c r="B11" i="11"/>
  <c r="C8" i="11"/>
  <c r="C9" i="11" s="1"/>
  <c r="D8" i="11"/>
  <c r="D4" i="3" s="1"/>
  <c r="E8" i="11"/>
  <c r="E9" i="11" s="1"/>
  <c r="F8" i="11"/>
  <c r="F9" i="11" s="1"/>
  <c r="G8" i="11"/>
  <c r="G4" i="3" s="1"/>
  <c r="H8" i="11"/>
  <c r="H9" i="11" s="1"/>
  <c r="I8" i="11"/>
  <c r="I4" i="3" s="1"/>
  <c r="J8" i="11"/>
  <c r="J4" i="3" s="1"/>
  <c r="B8" i="11"/>
  <c r="B9" i="11" s="1"/>
  <c r="AG60" i="16" l="1"/>
  <c r="AG61" i="16" s="1"/>
  <c r="AG65" i="16" s="1"/>
  <c r="AG67" i="16" s="1"/>
  <c r="B68" i="3"/>
  <c r="AG68" i="3" s="1"/>
  <c r="AH68" i="3" s="1"/>
  <c r="B67" i="3"/>
  <c r="AG67" i="3" s="1"/>
  <c r="AH67" i="3" s="1"/>
  <c r="B66" i="3"/>
  <c r="AG66" i="3" s="1"/>
  <c r="AH66" i="3" s="1"/>
  <c r="B72" i="3"/>
  <c r="AG60" i="13"/>
  <c r="AG61" i="13" s="1"/>
  <c r="AG65" i="13"/>
  <c r="AG67" i="13" s="1"/>
  <c r="B65" i="3"/>
  <c r="AG65" i="3" s="1"/>
  <c r="B64" i="3"/>
  <c r="AG64" i="3" s="1"/>
  <c r="AH64" i="3" s="1"/>
  <c r="Z69" i="3"/>
  <c r="R69" i="3"/>
  <c r="J69" i="3"/>
  <c r="AE69" i="3"/>
  <c r="T69" i="3"/>
  <c r="T70" i="3" s="1"/>
  <c r="L69" i="3"/>
  <c r="L70" i="3" s="1"/>
  <c r="D69" i="3"/>
  <c r="D70" i="3" s="1"/>
  <c r="Y69" i="3"/>
  <c r="Y70" i="3" s="1"/>
  <c r="X69" i="3"/>
  <c r="X70" i="3" s="1"/>
  <c r="P69" i="3"/>
  <c r="P70" i="3" s="1"/>
  <c r="H69" i="3"/>
  <c r="H70" i="3" s="1"/>
  <c r="AF69" i="3"/>
  <c r="AF70" i="3" s="1"/>
  <c r="Q69" i="3"/>
  <c r="Q70" i="3" s="1"/>
  <c r="I69" i="3"/>
  <c r="I70" i="3" s="1"/>
  <c r="J70" i="3"/>
  <c r="R70" i="3"/>
  <c r="Z70" i="3"/>
  <c r="G72" i="3"/>
  <c r="O72" i="3"/>
  <c r="W72" i="3"/>
  <c r="AE72" i="3"/>
  <c r="AB70" i="3"/>
  <c r="I72" i="3"/>
  <c r="Q72" i="3"/>
  <c r="Y72" i="3"/>
  <c r="J72" i="3"/>
  <c r="R72" i="3"/>
  <c r="Z72" i="3"/>
  <c r="G70" i="3"/>
  <c r="O70" i="3"/>
  <c r="W70" i="3"/>
  <c r="AE70" i="3"/>
  <c r="L72" i="3"/>
  <c r="T72" i="3"/>
  <c r="AB72" i="3"/>
  <c r="AJ68" i="3"/>
  <c r="AJ59" i="16"/>
  <c r="AJ59" i="14"/>
  <c r="AG60" i="14"/>
  <c r="AG61" i="14" s="1"/>
  <c r="AJ59" i="13"/>
  <c r="AG61" i="12"/>
  <c r="AJ59" i="12"/>
  <c r="AG63" i="11"/>
  <c r="AJ59" i="11"/>
  <c r="AG60" i="11"/>
  <c r="AG61" i="11" s="1"/>
  <c r="AG67" i="11" s="1"/>
  <c r="AH40" i="11"/>
  <c r="AH23" i="11"/>
  <c r="AJ23" i="11" s="1"/>
  <c r="Z47" i="3"/>
  <c r="Z45" i="3"/>
  <c r="X48" i="3"/>
  <c r="AG42" i="13"/>
  <c r="AG43" i="13" s="1"/>
  <c r="AG47" i="13" s="1"/>
  <c r="AG49" i="13" s="1"/>
  <c r="AG42" i="16"/>
  <c r="AG43" i="16" s="1"/>
  <c r="AG47" i="16" s="1"/>
  <c r="AG49" i="16" s="1"/>
  <c r="AJ41" i="13"/>
  <c r="AG42" i="12"/>
  <c r="AG43" i="12" s="1"/>
  <c r="AG47" i="12" s="1"/>
  <c r="AG49" i="12" s="1"/>
  <c r="AJ41" i="16"/>
  <c r="AG45" i="16"/>
  <c r="AG45" i="14"/>
  <c r="AG42" i="14"/>
  <c r="AG43" i="14" s="1"/>
  <c r="AG47" i="14" s="1"/>
  <c r="AG49" i="14" s="1"/>
  <c r="AJ41" i="12"/>
  <c r="V44" i="3"/>
  <c r="AB43" i="11"/>
  <c r="AD44" i="3"/>
  <c r="Y43" i="11"/>
  <c r="AC44" i="3"/>
  <c r="U44" i="3"/>
  <c r="AA24" i="3"/>
  <c r="AF43" i="11"/>
  <c r="T44" i="3"/>
  <c r="C4" i="3"/>
  <c r="AA44" i="3"/>
  <c r="S44" i="3"/>
  <c r="Z44" i="3"/>
  <c r="O44" i="3"/>
  <c r="AE24" i="3"/>
  <c r="J44" i="3"/>
  <c r="X44" i="3"/>
  <c r="F44" i="3"/>
  <c r="AE44" i="3"/>
  <c r="W44" i="3"/>
  <c r="C44" i="3"/>
  <c r="Z48" i="3"/>
  <c r="T48" i="3"/>
  <c r="G48" i="3"/>
  <c r="AB48" i="3"/>
  <c r="AA48" i="3"/>
  <c r="K28" i="3"/>
  <c r="Y48" i="3"/>
  <c r="F28" i="3"/>
  <c r="C28" i="3"/>
  <c r="AE48" i="3"/>
  <c r="W48" i="3"/>
  <c r="AD48" i="3"/>
  <c r="V48" i="3"/>
  <c r="AC48" i="3"/>
  <c r="U48" i="3"/>
  <c r="AE28" i="3"/>
  <c r="S48" i="3"/>
  <c r="Y47" i="3"/>
  <c r="Z25" i="14"/>
  <c r="AA27" i="3"/>
  <c r="AF47" i="3"/>
  <c r="X47" i="3"/>
  <c r="G7" i="3"/>
  <c r="AE47" i="3"/>
  <c r="W47" i="3"/>
  <c r="AD47" i="3"/>
  <c r="V47" i="3"/>
  <c r="AC47" i="3"/>
  <c r="U47" i="3"/>
  <c r="AB47" i="3"/>
  <c r="T47" i="3"/>
  <c r="AE27" i="3"/>
  <c r="AA47" i="3"/>
  <c r="S47" i="3"/>
  <c r="AD46" i="3"/>
  <c r="AA46" i="3"/>
  <c r="Y46" i="3"/>
  <c r="S52" i="3"/>
  <c r="K52" i="3"/>
  <c r="V46" i="3"/>
  <c r="S46" i="3"/>
  <c r="E46" i="3"/>
  <c r="F9" i="13"/>
  <c r="T43" i="13"/>
  <c r="AB43" i="13"/>
  <c r="AC46" i="3"/>
  <c r="U46" i="3"/>
  <c r="Z46" i="3"/>
  <c r="Z32" i="3"/>
  <c r="R32" i="3"/>
  <c r="AE52" i="3"/>
  <c r="P26" i="3"/>
  <c r="AF46" i="3"/>
  <c r="X46" i="3"/>
  <c r="AE46" i="3"/>
  <c r="W46" i="3"/>
  <c r="Y45" i="3"/>
  <c r="W45" i="3"/>
  <c r="S45" i="3"/>
  <c r="C45" i="3"/>
  <c r="AE45" i="3"/>
  <c r="AA45" i="3"/>
  <c r="AC43" i="12"/>
  <c r="AD45" i="3"/>
  <c r="V45" i="3"/>
  <c r="U45" i="3"/>
  <c r="AB45" i="3"/>
  <c r="T45" i="3"/>
  <c r="AF45" i="3"/>
  <c r="X45" i="3"/>
  <c r="M52" i="3"/>
  <c r="R48" i="3"/>
  <c r="R47" i="3"/>
  <c r="R46" i="3"/>
  <c r="R45" i="3"/>
  <c r="R44" i="3"/>
  <c r="Q48" i="3"/>
  <c r="Q47" i="3"/>
  <c r="AB52" i="3"/>
  <c r="AD52" i="3"/>
  <c r="V52" i="3"/>
  <c r="AC52" i="3"/>
  <c r="U52" i="3"/>
  <c r="Q46" i="3"/>
  <c r="Q45" i="3"/>
  <c r="Q43" i="11"/>
  <c r="P48" i="3"/>
  <c r="P47" i="3"/>
  <c r="P46" i="3"/>
  <c r="P45" i="3"/>
  <c r="P44" i="3"/>
  <c r="O48" i="3"/>
  <c r="O47" i="3"/>
  <c r="O46" i="3"/>
  <c r="O45" i="3"/>
  <c r="N48" i="3"/>
  <c r="N47" i="3"/>
  <c r="N46" i="3"/>
  <c r="N45" i="3"/>
  <c r="N52" i="3"/>
  <c r="N44" i="3"/>
  <c r="M48" i="3"/>
  <c r="M47" i="3"/>
  <c r="M46" i="3"/>
  <c r="M45" i="3"/>
  <c r="M44" i="3"/>
  <c r="L48" i="3"/>
  <c r="L52" i="3"/>
  <c r="L47" i="3"/>
  <c r="L46" i="3"/>
  <c r="L45" i="3"/>
  <c r="L44" i="3"/>
  <c r="K48" i="3"/>
  <c r="K47" i="3"/>
  <c r="K46" i="3"/>
  <c r="K45" i="3"/>
  <c r="K44" i="3"/>
  <c r="J48" i="3"/>
  <c r="J47" i="3"/>
  <c r="J46" i="3"/>
  <c r="J45" i="3"/>
  <c r="I48" i="3"/>
  <c r="I47" i="3"/>
  <c r="I46" i="3"/>
  <c r="I45" i="3"/>
  <c r="I44" i="3"/>
  <c r="H48" i="3"/>
  <c r="H47" i="3"/>
  <c r="H46" i="3"/>
  <c r="H45" i="3"/>
  <c r="H44" i="3"/>
  <c r="G47" i="3"/>
  <c r="G46" i="3"/>
  <c r="G45" i="3"/>
  <c r="G52" i="3"/>
  <c r="G44" i="3"/>
  <c r="F43" i="16"/>
  <c r="F47" i="3"/>
  <c r="F46" i="3"/>
  <c r="F45" i="3"/>
  <c r="F52" i="3"/>
  <c r="AA52" i="3"/>
  <c r="I52" i="3"/>
  <c r="O52" i="3"/>
  <c r="T52" i="3"/>
  <c r="E48" i="3"/>
  <c r="E47" i="3"/>
  <c r="E52" i="3"/>
  <c r="E45" i="3"/>
  <c r="E44" i="3"/>
  <c r="D48" i="3"/>
  <c r="D47" i="3"/>
  <c r="D43" i="13"/>
  <c r="D45" i="3"/>
  <c r="D44" i="3"/>
  <c r="C48" i="3"/>
  <c r="C47" i="3"/>
  <c r="C46" i="3"/>
  <c r="C52" i="3"/>
  <c r="Q52" i="3"/>
  <c r="Y52" i="3"/>
  <c r="AF52" i="3"/>
  <c r="W52" i="3"/>
  <c r="B48" i="3"/>
  <c r="B47" i="3"/>
  <c r="B46" i="3"/>
  <c r="B45" i="3"/>
  <c r="B44" i="3"/>
  <c r="AG51" i="3"/>
  <c r="AG52" i="3" s="1"/>
  <c r="H52" i="3"/>
  <c r="P52" i="3"/>
  <c r="X52" i="3"/>
  <c r="J52" i="3"/>
  <c r="R52" i="3"/>
  <c r="Z52" i="3"/>
  <c r="B52" i="3"/>
  <c r="D52" i="3"/>
  <c r="AE26" i="3"/>
  <c r="M28" i="3"/>
  <c r="E28" i="3"/>
  <c r="L28" i="3"/>
  <c r="D28" i="3"/>
  <c r="S25" i="16"/>
  <c r="J28" i="3"/>
  <c r="B28" i="3"/>
  <c r="I28" i="3"/>
  <c r="H28" i="3"/>
  <c r="Z28" i="3"/>
  <c r="G28" i="3"/>
  <c r="J25" i="14"/>
  <c r="Q27" i="3"/>
  <c r="B7" i="3"/>
  <c r="N32" i="3"/>
  <c r="F32" i="3"/>
  <c r="D27" i="3"/>
  <c r="Y27" i="3"/>
  <c r="J7" i="3"/>
  <c r="D26" i="3"/>
  <c r="B6" i="3"/>
  <c r="B26" i="3"/>
  <c r="Z26" i="3"/>
  <c r="AD28" i="3"/>
  <c r="AD27" i="3"/>
  <c r="AD32" i="3"/>
  <c r="V32" i="3"/>
  <c r="S32" i="3"/>
  <c r="AG42" i="11"/>
  <c r="AG45" i="11"/>
  <c r="AC28" i="3"/>
  <c r="AC27" i="3"/>
  <c r="AD26" i="3"/>
  <c r="AC26" i="3"/>
  <c r="AC25" i="11"/>
  <c r="AB28" i="3"/>
  <c r="AB27" i="3"/>
  <c r="AB26" i="3"/>
  <c r="AA28" i="3"/>
  <c r="AA26" i="3"/>
  <c r="P32" i="3"/>
  <c r="H32" i="3"/>
  <c r="M32" i="3"/>
  <c r="E32" i="3"/>
  <c r="T32" i="3"/>
  <c r="D32" i="3"/>
  <c r="AA32" i="3"/>
  <c r="Y28" i="3"/>
  <c r="Y26" i="3"/>
  <c r="Y24" i="3"/>
  <c r="X28" i="3"/>
  <c r="X27" i="3"/>
  <c r="X26" i="3"/>
  <c r="AB32" i="3"/>
  <c r="X25" i="12"/>
  <c r="X32" i="3"/>
  <c r="W28" i="3"/>
  <c r="W27" i="3"/>
  <c r="W26" i="3"/>
  <c r="V28" i="3"/>
  <c r="V27" i="3"/>
  <c r="V26" i="3"/>
  <c r="U28" i="3"/>
  <c r="U27" i="3"/>
  <c r="U26" i="3"/>
  <c r="U25" i="11"/>
  <c r="T28" i="3"/>
  <c r="T27" i="3"/>
  <c r="T26" i="3"/>
  <c r="S25" i="14"/>
  <c r="S26" i="3"/>
  <c r="S25" i="11"/>
  <c r="R28" i="3"/>
  <c r="R25" i="14"/>
  <c r="R26" i="3"/>
  <c r="Q28" i="3"/>
  <c r="Q26" i="3"/>
  <c r="P28" i="3"/>
  <c r="P27" i="3"/>
  <c r="P25" i="3"/>
  <c r="O28" i="3"/>
  <c r="O27" i="3"/>
  <c r="O26" i="3"/>
  <c r="N28" i="3"/>
  <c r="N27" i="3"/>
  <c r="N26" i="3"/>
  <c r="T25" i="12"/>
  <c r="W25" i="3"/>
  <c r="O25" i="3"/>
  <c r="U25" i="12"/>
  <c r="B25" i="3"/>
  <c r="AD25" i="3"/>
  <c r="V25" i="3"/>
  <c r="I25" i="3"/>
  <c r="AC25" i="3"/>
  <c r="E25" i="3"/>
  <c r="AE25" i="3"/>
  <c r="Z25" i="12"/>
  <c r="AB25" i="3"/>
  <c r="AA25" i="3"/>
  <c r="S25" i="3"/>
  <c r="M25" i="12"/>
  <c r="R25" i="3"/>
  <c r="Y25" i="3"/>
  <c r="Q25" i="3"/>
  <c r="I32" i="3"/>
  <c r="N25" i="3"/>
  <c r="AE32" i="3"/>
  <c r="Y32" i="3"/>
  <c r="Q32" i="3"/>
  <c r="W32" i="3"/>
  <c r="AC32" i="3"/>
  <c r="U32" i="3"/>
  <c r="C32" i="3"/>
  <c r="J32" i="3"/>
  <c r="O32" i="3"/>
  <c r="G32" i="3"/>
  <c r="K8" i="16"/>
  <c r="K9" i="16" s="1"/>
  <c r="K13" i="16" s="1"/>
  <c r="K15" i="16" s="1"/>
  <c r="K11" i="16"/>
  <c r="M27" i="3"/>
  <c r="M26" i="3"/>
  <c r="L27" i="3"/>
  <c r="L25" i="12"/>
  <c r="L32" i="3"/>
  <c r="K27" i="3"/>
  <c r="L26" i="3"/>
  <c r="K25" i="13"/>
  <c r="K25" i="3"/>
  <c r="K32" i="3"/>
  <c r="K24" i="3"/>
  <c r="J26" i="3"/>
  <c r="J25" i="3"/>
  <c r="I27" i="3"/>
  <c r="H25" i="14"/>
  <c r="I26" i="3"/>
  <c r="H25" i="3"/>
  <c r="G27" i="3"/>
  <c r="H26" i="3"/>
  <c r="G25" i="3"/>
  <c r="G25" i="11"/>
  <c r="F27" i="3"/>
  <c r="G26" i="3"/>
  <c r="F26" i="3"/>
  <c r="F25" i="3"/>
  <c r="E27" i="3"/>
  <c r="E26" i="3"/>
  <c r="E25" i="11"/>
  <c r="D25" i="12"/>
  <c r="C27" i="3"/>
  <c r="C26" i="3"/>
  <c r="C25" i="3"/>
  <c r="C24" i="3"/>
  <c r="AG31" i="3"/>
  <c r="AG27" i="11"/>
  <c r="Z24" i="3"/>
  <c r="Z29" i="3" s="1"/>
  <c r="Z30" i="3" s="1"/>
  <c r="R24" i="3"/>
  <c r="J24" i="3"/>
  <c r="I25" i="11"/>
  <c r="B24" i="3"/>
  <c r="Q24" i="3"/>
  <c r="X24" i="3"/>
  <c r="P24" i="3"/>
  <c r="H24" i="3"/>
  <c r="M25" i="11"/>
  <c r="W24" i="3"/>
  <c r="O24" i="3"/>
  <c r="AD24" i="3"/>
  <c r="V24" i="3"/>
  <c r="N24" i="3"/>
  <c r="F24" i="3"/>
  <c r="H4" i="3"/>
  <c r="AB24" i="3"/>
  <c r="T24" i="3"/>
  <c r="L24" i="3"/>
  <c r="D24" i="3"/>
  <c r="B32" i="3"/>
  <c r="H11" i="3"/>
  <c r="B11" i="3"/>
  <c r="C11" i="3"/>
  <c r="J11" i="3"/>
  <c r="I11" i="3"/>
  <c r="AG24" i="11"/>
  <c r="B5" i="3"/>
  <c r="C5" i="3"/>
  <c r="G11" i="3"/>
  <c r="F11" i="3"/>
  <c r="G9" i="12"/>
  <c r="E11" i="3"/>
  <c r="D11" i="3"/>
  <c r="J9" i="13"/>
  <c r="J5" i="3"/>
  <c r="J9" i="11"/>
  <c r="I7" i="3"/>
  <c r="I5" i="3"/>
  <c r="I9" i="11"/>
  <c r="H7" i="3"/>
  <c r="H5" i="3"/>
  <c r="G6" i="3"/>
  <c r="G8" i="3" s="1"/>
  <c r="G9" i="3" s="1"/>
  <c r="G9" i="11"/>
  <c r="F7" i="3"/>
  <c r="F9" i="12"/>
  <c r="F4" i="3"/>
  <c r="E9" i="14"/>
  <c r="O7" i="13"/>
  <c r="K8" i="12"/>
  <c r="K9" i="12" s="1"/>
  <c r="O7" i="12"/>
  <c r="E5" i="3"/>
  <c r="E4" i="3"/>
  <c r="K11" i="14"/>
  <c r="D9" i="14"/>
  <c r="E9" i="13"/>
  <c r="D5" i="3"/>
  <c r="K10" i="3"/>
  <c r="K11" i="11"/>
  <c r="K8" i="11"/>
  <c r="D9" i="11"/>
  <c r="K8" i="14"/>
  <c r="K9" i="14" s="1"/>
  <c r="C7" i="3"/>
  <c r="D9" i="13"/>
  <c r="H6" i="3"/>
  <c r="K8" i="13"/>
  <c r="K9" i="13" s="1"/>
  <c r="C6" i="3"/>
  <c r="B4" i="3"/>
  <c r="AJ67" i="3" l="1"/>
  <c r="AG71" i="3"/>
  <c r="AJ71" i="3" s="1"/>
  <c r="AG65" i="14"/>
  <c r="AG67" i="14" s="1"/>
  <c r="AJ66" i="3"/>
  <c r="AG65" i="12"/>
  <c r="AG67" i="12" s="1"/>
  <c r="AJ65" i="3"/>
  <c r="AH65" i="3"/>
  <c r="B69" i="3"/>
  <c r="B70" i="3" s="1"/>
  <c r="AJ64" i="3"/>
  <c r="AG69" i="3"/>
  <c r="AF49" i="3"/>
  <c r="AF50" i="3" s="1"/>
  <c r="AD49" i="3"/>
  <c r="AD50" i="3" s="1"/>
  <c r="AG25" i="11"/>
  <c r="AG29" i="11" s="1"/>
  <c r="AG31" i="11" s="1"/>
  <c r="AH42" i="11"/>
  <c r="AH41" i="11"/>
  <c r="AJ41" i="11" s="1"/>
  <c r="K9" i="11"/>
  <c r="AH24" i="11"/>
  <c r="AB49" i="3"/>
  <c r="AB50" i="3" s="1"/>
  <c r="AA49" i="3"/>
  <c r="AA50" i="3" s="1"/>
  <c r="Z49" i="3"/>
  <c r="Z50" i="3" s="1"/>
  <c r="V49" i="3"/>
  <c r="V50" i="3" s="1"/>
  <c r="S49" i="3"/>
  <c r="S50" i="3" s="1"/>
  <c r="T49" i="3"/>
  <c r="T50" i="3" s="1"/>
  <c r="AE49" i="3"/>
  <c r="AE50" i="3" s="1"/>
  <c r="AC49" i="3"/>
  <c r="AC50" i="3" s="1"/>
  <c r="Y49" i="3"/>
  <c r="Y50" i="3" s="1"/>
  <c r="AG28" i="3"/>
  <c r="AH28" i="3" s="1"/>
  <c r="X49" i="3"/>
  <c r="X50" i="3" s="1"/>
  <c r="U49" i="3"/>
  <c r="U50" i="3" s="1"/>
  <c r="W49" i="3"/>
  <c r="W50" i="3" s="1"/>
  <c r="R49" i="3"/>
  <c r="R50" i="3" s="1"/>
  <c r="Q49" i="3"/>
  <c r="Q50" i="3" s="1"/>
  <c r="P49" i="3"/>
  <c r="P50" i="3" s="1"/>
  <c r="O49" i="3"/>
  <c r="O50" i="3" s="1"/>
  <c r="AG43" i="11"/>
  <c r="AG47" i="11" s="1"/>
  <c r="AG49" i="11" s="1"/>
  <c r="N49" i="3"/>
  <c r="N50" i="3" s="1"/>
  <c r="M49" i="3"/>
  <c r="M50" i="3" s="1"/>
  <c r="L49" i="3"/>
  <c r="L50" i="3" s="1"/>
  <c r="K49" i="3"/>
  <c r="K50" i="3" s="1"/>
  <c r="J49" i="3"/>
  <c r="J50" i="3" s="1"/>
  <c r="I49" i="3"/>
  <c r="I50" i="3" s="1"/>
  <c r="H49" i="3"/>
  <c r="H50" i="3" s="1"/>
  <c r="G49" i="3"/>
  <c r="G50" i="3" s="1"/>
  <c r="F49" i="3"/>
  <c r="F50" i="3" s="1"/>
  <c r="E49" i="3"/>
  <c r="E50" i="3" s="1"/>
  <c r="D49" i="3"/>
  <c r="D50" i="3" s="1"/>
  <c r="AG45" i="3"/>
  <c r="C49" i="3"/>
  <c r="C50" i="3" s="1"/>
  <c r="AG48" i="3"/>
  <c r="AG47" i="3"/>
  <c r="AG46" i="3"/>
  <c r="D29" i="3"/>
  <c r="D30" i="3" s="1"/>
  <c r="B49" i="3"/>
  <c r="B50" i="3" s="1"/>
  <c r="AG44" i="3"/>
  <c r="J8" i="3"/>
  <c r="J9" i="3" s="1"/>
  <c r="AE29" i="3"/>
  <c r="AE30" i="3" s="1"/>
  <c r="AA29" i="3"/>
  <c r="AA30" i="3" s="1"/>
  <c r="AD29" i="3"/>
  <c r="AD30" i="3" s="1"/>
  <c r="AC29" i="3"/>
  <c r="AC30" i="3" s="1"/>
  <c r="AB29" i="3"/>
  <c r="AB30" i="3" s="1"/>
  <c r="Y29" i="3"/>
  <c r="Y30" i="3" s="1"/>
  <c r="X29" i="3"/>
  <c r="X30" i="3" s="1"/>
  <c r="V29" i="3"/>
  <c r="V30" i="3" s="1"/>
  <c r="U29" i="3"/>
  <c r="U30" i="3" s="1"/>
  <c r="T29" i="3"/>
  <c r="T30" i="3" s="1"/>
  <c r="S29" i="3"/>
  <c r="S30" i="3" s="1"/>
  <c r="R29" i="3"/>
  <c r="R30" i="3" s="1"/>
  <c r="Q29" i="3"/>
  <c r="Q30" i="3" s="1"/>
  <c r="P29" i="3"/>
  <c r="P30" i="3" s="1"/>
  <c r="O29" i="3"/>
  <c r="O30" i="3" s="1"/>
  <c r="W29" i="3"/>
  <c r="W30" i="3" s="1"/>
  <c r="N29" i="3"/>
  <c r="N30" i="3" s="1"/>
  <c r="K11" i="3"/>
  <c r="AI31" i="3"/>
  <c r="AJ31" i="3" s="1"/>
  <c r="AI51" i="3" s="1"/>
  <c r="AJ51" i="3" s="1"/>
  <c r="M29" i="3"/>
  <c r="M30" i="3" s="1"/>
  <c r="K29" i="3"/>
  <c r="L29" i="3"/>
  <c r="L30" i="3" s="1"/>
  <c r="J29" i="3"/>
  <c r="J30" i="3" s="1"/>
  <c r="I29" i="3"/>
  <c r="I30" i="3" s="1"/>
  <c r="H29" i="3"/>
  <c r="H30" i="3" s="1"/>
  <c r="G29" i="3"/>
  <c r="G30" i="3" s="1"/>
  <c r="AG32" i="3"/>
  <c r="AG27" i="3"/>
  <c r="AH27" i="3" s="1"/>
  <c r="F29" i="3"/>
  <c r="F30" i="3" s="1"/>
  <c r="AG25" i="3"/>
  <c r="AH25" i="3" s="1"/>
  <c r="E29" i="3"/>
  <c r="E30" i="3" s="1"/>
  <c r="AG26" i="3"/>
  <c r="AH26" i="3" s="1"/>
  <c r="C29" i="3"/>
  <c r="C30" i="3" s="1"/>
  <c r="B29" i="3"/>
  <c r="B30" i="3" s="1"/>
  <c r="AG24" i="3"/>
  <c r="H8" i="3"/>
  <c r="H9" i="3" s="1"/>
  <c r="F8" i="3"/>
  <c r="F9" i="3" s="1"/>
  <c r="I8" i="3"/>
  <c r="I9" i="3" s="1"/>
  <c r="K13" i="14"/>
  <c r="K15" i="14" s="1"/>
  <c r="K13" i="13"/>
  <c r="K15" i="13" s="1"/>
  <c r="K13" i="12"/>
  <c r="K15" i="12" s="1"/>
  <c r="K13" i="11"/>
  <c r="K15" i="11" s="1"/>
  <c r="K7" i="3"/>
  <c r="L7" i="3" s="1"/>
  <c r="K4" i="3"/>
  <c r="K5" i="3"/>
  <c r="L5" i="3" s="1"/>
  <c r="E8" i="3"/>
  <c r="E9" i="3" s="1"/>
  <c r="D8" i="3"/>
  <c r="D9" i="3" s="1"/>
  <c r="K6" i="3"/>
  <c r="L6" i="3" s="1"/>
  <c r="C8" i="3"/>
  <c r="C9" i="3" s="1"/>
  <c r="B8" i="3"/>
  <c r="B9" i="3" s="1"/>
  <c r="AG72" i="3" l="1"/>
  <c r="AG70" i="3"/>
  <c r="AG74" i="3" s="1"/>
  <c r="AG76" i="3" s="1"/>
  <c r="AG78" i="3" s="1"/>
  <c r="AJ69" i="3"/>
  <c r="L4" i="3"/>
  <c r="AI24" i="3"/>
  <c r="AI29" i="3" s="1"/>
  <c r="AH24" i="3"/>
  <c r="AH29" i="3" s="1"/>
  <c r="AH48" i="3"/>
  <c r="AJ48" i="3"/>
  <c r="AH47" i="3"/>
  <c r="AJ47" i="3"/>
  <c r="AH46" i="3"/>
  <c r="AJ46" i="3"/>
  <c r="AH45" i="3"/>
  <c r="AJ45" i="3"/>
  <c r="AH44" i="3"/>
  <c r="K30" i="3"/>
  <c r="AG49" i="3"/>
  <c r="AG50" i="3" s="1"/>
  <c r="AG54" i="3" s="1"/>
  <c r="AG56" i="3" s="1"/>
  <c r="AG58" i="3" s="1"/>
  <c r="AG29" i="3"/>
  <c r="K8" i="3"/>
  <c r="AJ24" i="3" l="1"/>
  <c r="AI44" i="3" s="1"/>
  <c r="K9" i="3"/>
  <c r="K13" i="3" s="1"/>
  <c r="K15" i="3" s="1"/>
  <c r="K17" i="3" s="1"/>
  <c r="AJ29" i="3"/>
  <c r="AG30" i="3"/>
  <c r="AG34" i="3" s="1"/>
  <c r="AG36" i="3" s="1"/>
  <c r="AG38" i="3" s="1"/>
  <c r="AI49" i="3" l="1"/>
  <c r="AJ49" i="3" s="1"/>
  <c r="AJ4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Schjønning-Larsen</author>
  </authors>
  <commentList>
    <comment ref="AI21" authorId="0" shapeId="0" xr:uid="{78809596-9802-4EA4-99CF-3E986DB592BE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  <comment ref="AI41" authorId="0" shapeId="0" xr:uid="{43DCBCB7-97A7-4D63-B48E-9DAF005D2F02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  <comment ref="AI61" authorId="0" shapeId="0" xr:uid="{01A840E5-103D-4438-B778-BDA7475D1336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Schjønning-Larsen</author>
  </authors>
  <commentList>
    <comment ref="AH19" authorId="0" shapeId="0" xr:uid="{ABE22948-BBFC-4CB7-92A3-204A147F2677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  <comment ref="AH37" authorId="0" shapeId="0" xr:uid="{C4B915B6-4534-46C6-8B12-AF835DDAFDB0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  <comment ref="AH55" authorId="0" shapeId="0" xr:uid="{1065FDE2-4434-42B8-B5B8-0D2CF82D138B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Schjønning-Larsen</author>
  </authors>
  <commentList>
    <comment ref="AH19" authorId="0" shapeId="0" xr:uid="{40190D6A-2683-4BA3-9431-D7BA166CDA91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  <comment ref="AH37" authorId="0" shapeId="0" xr:uid="{304F3793-F496-4234-8FC5-ABCAD4261BA5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  <comment ref="AH55" authorId="0" shapeId="0" xr:uid="{69780B0C-1EFC-48C7-A257-23A840350E8F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Schjønning-Larsen</author>
  </authors>
  <commentList>
    <comment ref="AH19" authorId="0" shapeId="0" xr:uid="{9BF05E12-5FFD-4CAF-B182-2A0D087FDBCE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  <comment ref="AH37" authorId="0" shapeId="0" xr:uid="{C2F65DFB-5F79-450C-B914-3B9F79FC74CE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  <comment ref="AH55" authorId="0" shapeId="0" xr:uid="{62889046-AA54-4F0C-B038-6D08EC144E5D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Schjønning-Larsen</author>
  </authors>
  <commentList>
    <comment ref="AH19" authorId="0" shapeId="0" xr:uid="{97E9688A-F510-4C37-944C-DA35DEEF512A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  <comment ref="AH37" authorId="0" shapeId="0" xr:uid="{417A2547-6B1A-4569-908E-A9FB817CAB8B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  <comment ref="AH55" authorId="0" shapeId="0" xr:uid="{0A5E4FDC-A584-45F6-9B36-EF5B3E56BDFD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Schjønning-Larsen</author>
  </authors>
  <commentList>
    <comment ref="AH19" authorId="0" shapeId="0" xr:uid="{8D1AC601-879C-4E09-891F-4E68EE494324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  <comment ref="AH37" authorId="0" shapeId="0" xr:uid="{3EC6A4AB-2CC3-48AD-876B-54F60D51E6D6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  <comment ref="AH55" authorId="0" shapeId="0" xr:uid="{D0A800AA-F0A8-4865-9E58-FD6B25B20F75}">
      <text>
        <r>
          <rPr>
            <b/>
            <sz val="9"/>
            <color indexed="81"/>
            <rFont val="Tahoma"/>
            <family val="2"/>
          </rPr>
          <t>Bo Schjønning-Larsen:</t>
        </r>
        <r>
          <rPr>
            <sz val="9"/>
            <color indexed="81"/>
            <rFont val="Tahoma"/>
            <family val="2"/>
          </rPr>
          <t xml:space="preserve">
Balance Carry Forward from Previous Month</t>
        </r>
      </text>
    </comment>
  </commentList>
</comments>
</file>

<file path=xl/sharedStrings.xml><?xml version="1.0" encoding="utf-8"?>
<sst xmlns="http://schemas.openxmlformats.org/spreadsheetml/2006/main" count="366" uniqueCount="34">
  <si>
    <t>AI Marketing</t>
  </si>
  <si>
    <t>TOTAL</t>
  </si>
  <si>
    <t>Amount Spent</t>
  </si>
  <si>
    <t>Cashback</t>
  </si>
  <si>
    <t>Real Profit</t>
  </si>
  <si>
    <t>Marketing Budget</t>
  </si>
  <si>
    <t>Profit in %</t>
  </si>
  <si>
    <t>Profit in % Per Day</t>
  </si>
  <si>
    <t>Adv Spend Per Day</t>
  </si>
  <si>
    <t>Main</t>
  </si>
  <si>
    <t>Account #1</t>
  </si>
  <si>
    <t>Account #2</t>
  </si>
  <si>
    <t>Account #3</t>
  </si>
  <si>
    <t>Total</t>
  </si>
  <si>
    <t>Total Spend $</t>
  </si>
  <si>
    <t>Total Spend %</t>
  </si>
  <si>
    <t>Daily Cal</t>
  </si>
  <si>
    <t>Check Sum</t>
  </si>
  <si>
    <t>% Per Account</t>
  </si>
  <si>
    <t>Profit in % avg per day</t>
  </si>
  <si>
    <t>Profit Expected per month</t>
  </si>
  <si>
    <t>Profit Expected per month in $</t>
  </si>
  <si>
    <t>4 Accounts of $</t>
  </si>
  <si>
    <t>Profit Expected per month in %</t>
  </si>
  <si>
    <t>Add Ads Balance</t>
  </si>
  <si>
    <t>Account #4</t>
  </si>
  <si>
    <t>275+249</t>
  </si>
  <si>
    <t>4+1 Accounts of $</t>
  </si>
  <si>
    <t>BCFPM</t>
  </si>
  <si>
    <t>Email</t>
  </si>
  <si>
    <t>Password</t>
  </si>
  <si>
    <t>Password Email</t>
  </si>
  <si>
    <t>Nickname</t>
  </si>
  <si>
    <t>Total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</si>
</sst>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2" fillId="0" borderId="0" xfId="0" applyFont="1"/>
    <xf numFmtId="10" fontId="2" fillId="2" borderId="0" xfId="0" applyNumberFormat="1" applyFont="1" applyFill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0" fontId="0" fillId="0" borderId="0" xfId="0" applyNumberFormat="1"/>
    <xf numFmtId="0" fontId="0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right"/>
    </xf>
    <xf numFmtId="10" fontId="2" fillId="0" borderId="0" xfId="0" applyNumberFormat="1" applyFont="1"/>
    <xf numFmtId="1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2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0" fillId="0" borderId="0" xfId="0" applyNumberFormat="1"/>
    <xf numFmtId="165" fontId="5" fillId="0" borderId="0" xfId="0" applyNumberFormat="1" applyFont="1"/>
    <xf numFmtId="165" fontId="6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2" borderId="0" xfId="0" applyNumberFormat="1" applyFont="1" applyFill="1"/>
    <xf numFmtId="0" fontId="0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5" fontId="2" fillId="0" borderId="0" xfId="0" applyNumberFormat="1" applyFont="1" applyAlignment="1">
      <alignment horizontal="right"/>
    </xf>
    <xf numFmtId="14" fontId="0" fillId="3" borderId="0" xfId="0" applyNumberFormat="1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0" borderId="0" xfId="0" applyFill="1"/>
    <xf numFmtId="165" fontId="5" fillId="0" borderId="0" xfId="0" applyNumberFormat="1" applyFont="1" applyFill="1"/>
    <xf numFmtId="165" fontId="0" fillId="6" borderId="0" xfId="0" applyNumberFormat="1" applyFill="1"/>
    <xf numFmtId="165" fontId="0" fillId="7" borderId="0" xfId="0" applyNumberFormat="1" applyFill="1" applyAlignment="1">
      <alignment horizontal="center"/>
    </xf>
    <xf numFmtId="165" fontId="0" fillId="7" borderId="0" xfId="0" applyNumberFormat="1" applyFill="1"/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0" fontId="1" fillId="0" borderId="0" xfId="0" applyNumberFormat="1" applyFont="1"/>
    <xf numFmtId="165" fontId="3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right"/>
    </xf>
    <xf numFmtId="0" fontId="9" fillId="0" borderId="0" xfId="1"/>
    <xf numFmtId="4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456076</xdr:colOff>
      <xdr:row>37</xdr:row>
      <xdr:rowOff>46738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3A2EBB-8824-49D3-ACB5-6D3EAFE5E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90476" cy="7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EA1E-4E4E-4271-A2D1-99A10EA3B677}">
  <dimension ref="A1"/>
  <sheetViews>
    <sheetView tabSelected="1" workbookViewId="0">
      <selection activeCell="A44" sqref="A4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4F14-7260-48A0-8D9A-5CA3821D0DC7}">
  <dimension ref="A1:AJ78"/>
  <sheetViews>
    <sheetView topLeftCell="A40" zoomScaleNormal="100" workbookViewId="0">
      <pane xSplit="1" topLeftCell="B1" activePane="topRight" state="frozen"/>
      <selection pane="topRight" activeCell="A59" sqref="A59"/>
    </sheetView>
  </sheetViews>
  <sheetFormatPr defaultRowHeight="15" x14ac:dyDescent="0.25"/>
  <cols>
    <col min="1" max="1" width="29" bestFit="1" customWidth="1"/>
    <col min="2" max="3" width="12.28515625" customWidth="1"/>
    <col min="4" max="11" width="11.28515625" style="1" bestFit="1" customWidth="1"/>
    <col min="12" max="12" width="13.7109375" style="1" bestFit="1" customWidth="1"/>
    <col min="13" max="20" width="11.28515625" style="1" bestFit="1" customWidth="1"/>
    <col min="21" max="30" width="11.28515625" bestFit="1" customWidth="1"/>
    <col min="31" max="31" width="11.28515625" customWidth="1"/>
    <col min="32" max="32" width="11.28515625" bestFit="1" customWidth="1"/>
    <col min="34" max="34" width="13.7109375" bestFit="1" customWidth="1"/>
    <col min="35" max="35" width="11.85546875" bestFit="1" customWidth="1"/>
  </cols>
  <sheetData>
    <row r="1" spans="1:12" x14ac:dyDescent="0.25">
      <c r="A1" s="1" t="s">
        <v>0</v>
      </c>
      <c r="B1" s="33">
        <v>44492</v>
      </c>
      <c r="C1" s="33">
        <v>44493</v>
      </c>
      <c r="D1" s="7">
        <v>44494</v>
      </c>
      <c r="E1" s="7">
        <v>44495</v>
      </c>
      <c r="F1" s="7">
        <v>44496</v>
      </c>
      <c r="G1" s="7">
        <v>44497</v>
      </c>
      <c r="H1" s="7">
        <v>44498</v>
      </c>
      <c r="I1" s="33">
        <v>44499</v>
      </c>
      <c r="J1" s="33">
        <v>44500</v>
      </c>
      <c r="K1" s="9" t="s">
        <v>13</v>
      </c>
      <c r="L1" s="9" t="s">
        <v>18</v>
      </c>
    </row>
    <row r="2" spans="1:12" x14ac:dyDescent="0.25">
      <c r="A2" s="4" t="s">
        <v>22</v>
      </c>
      <c r="B2" s="3">
        <v>275</v>
      </c>
      <c r="C2">
        <v>50</v>
      </c>
    </row>
    <row r="3" spans="1:12" x14ac:dyDescent="0.25">
      <c r="A3" s="11" t="s">
        <v>5</v>
      </c>
      <c r="B3" s="23">
        <f>SUM('AI Marketing Main'!B5+'AI Marketing Main (1)'!B5+'Marketing Main (2)'!B5+'AI Marketing Main (3)'!B5)</f>
        <v>1100</v>
      </c>
      <c r="C3" s="23">
        <f>SUM('AI Marketing Main'!C5+'AI Marketing Main (1)'!C5+'Marketing Main (2)'!C5+'AI Marketing Main (3)'!C5)</f>
        <v>1100</v>
      </c>
      <c r="D3" s="23">
        <f>SUM('AI Marketing Main'!D5+'AI Marketing Main (1)'!D5+'Marketing Main (2)'!D5+'AI Marketing Main (3)'!D5)</f>
        <v>1100</v>
      </c>
      <c r="E3" s="23">
        <f>SUM('AI Marketing Main'!E5+'AI Marketing Main (1)'!E5+'Marketing Main (2)'!E5+'AI Marketing Main (3)'!E5)</f>
        <v>1100</v>
      </c>
      <c r="F3" s="23">
        <f>SUM('AI Marketing Main'!F5+'AI Marketing Main (1)'!F5+'Marketing Main (2)'!F5+'AI Marketing Main (3)'!F5)</f>
        <v>1100</v>
      </c>
      <c r="G3" s="23">
        <f>SUM('AI Marketing Main'!G5+'AI Marketing Main (1)'!G5+'Marketing Main (2)'!G5+'AI Marketing Main (3)'!G5)</f>
        <v>1100</v>
      </c>
      <c r="H3" s="23">
        <f>SUM('AI Marketing Main'!H5+'AI Marketing Main (1)'!H5+'Marketing Main (2)'!H5+'AI Marketing Main (3)'!H5)</f>
        <v>1100</v>
      </c>
      <c r="I3" s="23">
        <f>SUM('AI Marketing Main'!I5+'AI Marketing Main (1)'!I5+'Marketing Main (2)'!I5+'AI Marketing Main (3)'!I5)</f>
        <v>1100</v>
      </c>
      <c r="J3" s="23">
        <f>SUM('AI Marketing Main'!J5+'AI Marketing Main (1)'!J5+'Marketing Main (2)'!J5+'AI Marketing Main (3)'!J5)</f>
        <v>1100</v>
      </c>
      <c r="K3" s="23">
        <f>SUM('AI Marketing Main'!K5+'AI Marketing Main (1)'!K5+'Marketing Main (2)'!K5+'AI Marketing Main (3)'!K5)</f>
        <v>1100</v>
      </c>
    </row>
    <row r="4" spans="1:12" x14ac:dyDescent="0.25">
      <c r="A4" t="s">
        <v>9</v>
      </c>
      <c r="B4" s="24">
        <f>SUM('AI Marketing Main'!B8)</f>
        <v>4.8500000000000014</v>
      </c>
      <c r="C4" s="24">
        <f>SUM('AI Marketing Main'!C8)</f>
        <v>2</v>
      </c>
      <c r="D4" s="24">
        <f>SUM('AI Marketing Main'!D8)</f>
        <v>5.6</v>
      </c>
      <c r="E4" s="24">
        <f>SUM('AI Marketing Main'!E8)</f>
        <v>15.639999999999999</v>
      </c>
      <c r="F4" s="24">
        <f>SUM('AI Marketing Main'!F8)</f>
        <v>6.58</v>
      </c>
      <c r="G4" s="24">
        <f>SUM('AI Marketing Main'!G8)</f>
        <v>1.62</v>
      </c>
      <c r="H4" s="24">
        <f>SUM('AI Marketing Main'!H8)</f>
        <v>0.41000000000000014</v>
      </c>
      <c r="I4" s="24">
        <f>SUM('AI Marketing Main'!I8)</f>
        <v>4.7699999999999996</v>
      </c>
      <c r="J4" s="24">
        <f>SUM('AI Marketing Main'!J8)</f>
        <v>2.04</v>
      </c>
      <c r="K4" s="25">
        <f>SUM(B4:J4)</f>
        <v>43.51</v>
      </c>
      <c r="L4" s="15">
        <f>SUM(K4/$B$2)</f>
        <v>0.15821818181818181</v>
      </c>
    </row>
    <row r="5" spans="1:12" x14ac:dyDescent="0.25">
      <c r="A5" t="s">
        <v>10</v>
      </c>
      <c r="B5" s="24">
        <f>SUM('AI Marketing Main (1)'!B8)</f>
        <v>1.5600000000000005</v>
      </c>
      <c r="C5" s="24">
        <f>SUM('AI Marketing Main (1)'!C8)</f>
        <v>7.8100000000000005</v>
      </c>
      <c r="D5" s="24">
        <f>SUM('AI Marketing Main (1)'!D8)</f>
        <v>3.67</v>
      </c>
      <c r="E5" s="24">
        <f>SUM('AI Marketing Main (1)'!E8)</f>
        <v>8.11</v>
      </c>
      <c r="F5" s="24">
        <f>SUM('AI Marketing Main (1)'!F8)</f>
        <v>9.19</v>
      </c>
      <c r="G5" s="24">
        <f>SUM('AI Marketing Main (1)'!G8)</f>
        <v>0.76999999999999957</v>
      </c>
      <c r="H5" s="24">
        <f>SUM('AI Marketing Main (1)'!H8)</f>
        <v>0.53000000000000025</v>
      </c>
      <c r="I5" s="24">
        <f>SUM('AI Marketing Main (1)'!I8)</f>
        <v>-0.92999999999999972</v>
      </c>
      <c r="J5" s="24">
        <f>SUM('AI Marketing Main (1)'!J8)</f>
        <v>0.80999999999999961</v>
      </c>
      <c r="K5" s="25">
        <f>SUM(B5:J5)</f>
        <v>31.519999999999996</v>
      </c>
      <c r="L5" s="15">
        <f t="shared" ref="L5:L7" si="0">SUM(K5/$B$2)</f>
        <v>0.1146181818181818</v>
      </c>
    </row>
    <row r="6" spans="1:12" x14ac:dyDescent="0.25">
      <c r="A6" t="s">
        <v>11</v>
      </c>
      <c r="B6" s="24">
        <f>SUM('Marketing Main (2)'!B8)</f>
        <v>-1.9400000000000013</v>
      </c>
      <c r="C6" s="24">
        <f>SUM('Marketing Main (2)'!C8)</f>
        <v>5.96</v>
      </c>
      <c r="D6" s="24">
        <f>SUM('Marketing Main (2)'!D8)</f>
        <v>3.4099999999999993</v>
      </c>
      <c r="E6" s="24">
        <f>SUM('Marketing Main (2)'!E8)</f>
        <v>-2.97</v>
      </c>
      <c r="F6" s="24">
        <f>SUM('Marketing Main (2)'!F8)</f>
        <v>2.1099999999999994</v>
      </c>
      <c r="G6" s="24">
        <f>SUM('Marketing Main (2)'!G8)</f>
        <v>-3.7300000000000004</v>
      </c>
      <c r="H6" s="24">
        <f>SUM('Marketing Main (2)'!H8)</f>
        <v>11.580000000000002</v>
      </c>
      <c r="I6" s="24">
        <f>SUM('Marketing Main (2)'!I8)</f>
        <v>0.60999999999999943</v>
      </c>
      <c r="J6" s="24">
        <f>SUM('Marketing Main (2)'!J8)</f>
        <v>1.83</v>
      </c>
      <c r="K6" s="25">
        <f>SUM(B6:J6)</f>
        <v>16.86</v>
      </c>
      <c r="L6" s="15">
        <f t="shared" si="0"/>
        <v>6.130909090909091E-2</v>
      </c>
    </row>
    <row r="7" spans="1:12" x14ac:dyDescent="0.25">
      <c r="A7" t="s">
        <v>12</v>
      </c>
      <c r="B7" s="24">
        <f>SUM('AI Marketing Main (3)'!B8)</f>
        <v>4.2799999999999994</v>
      </c>
      <c r="C7" s="24">
        <f>SUM('AI Marketing Main (3)'!C8)</f>
        <v>9.7800000000000011</v>
      </c>
      <c r="D7" s="24">
        <f>SUM('AI Marketing Main (3)'!D8)</f>
        <v>1.1700000000000008</v>
      </c>
      <c r="E7" s="24">
        <f>SUM('AI Marketing Main (3)'!E8)</f>
        <v>3.5699999999999994</v>
      </c>
      <c r="F7" s="24">
        <f>SUM('AI Marketing Main (3)'!F8)</f>
        <v>8.84</v>
      </c>
      <c r="G7" s="24">
        <f>SUM('AI Marketing Main (3)'!G8)</f>
        <v>2.7</v>
      </c>
      <c r="H7" s="24">
        <f>SUM('AI Marketing Main (3)'!H8)</f>
        <v>9.8300000000000018</v>
      </c>
      <c r="I7" s="24">
        <f>SUM('AI Marketing Main (3)'!I8)</f>
        <v>4.5599999999999996</v>
      </c>
      <c r="J7" s="24">
        <f>SUM('AI Marketing Main (3)'!J8)</f>
        <v>0.27000000000000046</v>
      </c>
      <c r="K7" s="25">
        <f>SUM(B7:J7)</f>
        <v>45.000000000000007</v>
      </c>
      <c r="L7" s="15">
        <f t="shared" si="0"/>
        <v>0.16363636363636366</v>
      </c>
    </row>
    <row r="8" spans="1:12" x14ac:dyDescent="0.25">
      <c r="A8" s="8" t="s">
        <v>1</v>
      </c>
      <c r="B8" s="26">
        <f>SUM(B4:B7)</f>
        <v>8.75</v>
      </c>
      <c r="C8" s="26">
        <f t="shared" ref="C8:K8" si="1">SUM(C4:C7)</f>
        <v>25.55</v>
      </c>
      <c r="D8" s="26">
        <f t="shared" si="1"/>
        <v>13.850000000000001</v>
      </c>
      <c r="E8" s="26">
        <f t="shared" si="1"/>
        <v>24.35</v>
      </c>
      <c r="F8" s="26">
        <f t="shared" si="1"/>
        <v>26.72</v>
      </c>
      <c r="G8" s="26">
        <f t="shared" si="1"/>
        <v>1.3599999999999994</v>
      </c>
      <c r="H8" s="26">
        <f t="shared" si="1"/>
        <v>22.350000000000005</v>
      </c>
      <c r="I8" s="26">
        <f t="shared" si="1"/>
        <v>9.009999999999998</v>
      </c>
      <c r="J8" s="26">
        <f t="shared" si="1"/>
        <v>4.95</v>
      </c>
      <c r="K8" s="27">
        <f t="shared" si="1"/>
        <v>136.89000000000001</v>
      </c>
      <c r="L8" s="15"/>
    </row>
    <row r="9" spans="1:12" x14ac:dyDescent="0.25">
      <c r="A9" t="s">
        <v>6</v>
      </c>
      <c r="B9" s="10">
        <f>SUM(B8/B3)</f>
        <v>7.9545454545454537E-3</v>
      </c>
      <c r="C9" s="10">
        <f t="shared" ref="C9:J9" si="2">SUM(C8/C3)</f>
        <v>2.3227272727272728E-2</v>
      </c>
      <c r="D9" s="10">
        <f t="shared" si="2"/>
        <v>1.2590909090909092E-2</v>
      </c>
      <c r="E9" s="10">
        <f t="shared" si="2"/>
        <v>2.2136363636363638E-2</v>
      </c>
      <c r="F9" s="10">
        <f t="shared" si="2"/>
        <v>2.4290909090909089E-2</v>
      </c>
      <c r="G9" s="10">
        <f t="shared" si="2"/>
        <v>1.2363636363636359E-3</v>
      </c>
      <c r="H9" s="10">
        <f t="shared" si="2"/>
        <v>2.0318181818181822E-2</v>
      </c>
      <c r="I9" s="10">
        <f t="shared" si="2"/>
        <v>8.190909090909089E-3</v>
      </c>
      <c r="J9" s="10">
        <f t="shared" si="2"/>
        <v>4.5000000000000005E-3</v>
      </c>
      <c r="K9" s="5">
        <f>SUM(K8/K3)</f>
        <v>0.12444545454545455</v>
      </c>
    </row>
    <row r="10" spans="1:12" x14ac:dyDescent="0.25">
      <c r="A10" t="s">
        <v>14</v>
      </c>
      <c r="B10" s="3">
        <f>SUM('AI Marketing Main'!B7+'AI Marketing Main (1)'!B7+'Marketing Main (2)'!B7+'AI Marketing Main (3)'!B7)</f>
        <v>49.18</v>
      </c>
      <c r="C10" s="3">
        <f>SUM('AI Marketing Main'!C7+'AI Marketing Main (1)'!C7+'Marketing Main (2)'!C7+'AI Marketing Main (3)'!C7)</f>
        <v>24.59</v>
      </c>
      <c r="D10" s="3">
        <f>SUM('AI Marketing Main'!D7+'AI Marketing Main (1)'!D7+'Marketing Main (2)'!D7+'AI Marketing Main (3)'!D7)</f>
        <v>24.59</v>
      </c>
      <c r="E10" s="3">
        <f>SUM('AI Marketing Main'!E7+'AI Marketing Main (1)'!E7+'Marketing Main (2)'!E7+'AI Marketing Main (3)'!E7)</f>
        <v>24.59</v>
      </c>
      <c r="F10" s="3">
        <f>SUM('AI Marketing Main'!F7+'AI Marketing Main (1)'!F7+'Marketing Main (2)'!F7+'AI Marketing Main (3)'!F7)</f>
        <v>24.59</v>
      </c>
      <c r="G10" s="3">
        <f>SUM('AI Marketing Main'!G7+'AI Marketing Main (1)'!G7+'Marketing Main (2)'!G7+'AI Marketing Main (3)'!G7)</f>
        <v>24.59</v>
      </c>
      <c r="H10" s="3">
        <f>SUM('AI Marketing Main'!H7+'AI Marketing Main (1)'!H7+'Marketing Main (2)'!H7+'AI Marketing Main (3)'!H7)</f>
        <v>24.59</v>
      </c>
      <c r="I10" s="3">
        <f>SUM('AI Marketing Main'!I7+'AI Marketing Main (1)'!I7+'Marketing Main (2)'!I7+'AI Marketing Main (3)'!I7)</f>
        <v>24.59</v>
      </c>
      <c r="J10" s="3">
        <f>SUM('AI Marketing Main'!J7+'AI Marketing Main (1)'!J7+'Marketing Main (2)'!J7+'AI Marketing Main (3)'!J7)</f>
        <v>24.59</v>
      </c>
      <c r="K10" s="13">
        <f>SUM(B10:J10)</f>
        <v>245.9</v>
      </c>
    </row>
    <row r="11" spans="1:12" x14ac:dyDescent="0.25">
      <c r="A11" t="s">
        <v>15</v>
      </c>
      <c r="B11" s="10">
        <f>SUM(B10/B3)</f>
        <v>4.4709090909090907E-2</v>
      </c>
      <c r="C11" s="10">
        <f t="shared" ref="C11:K11" si="3">SUM(C10/C3)</f>
        <v>2.2354545454545453E-2</v>
      </c>
      <c r="D11" s="10">
        <f t="shared" si="3"/>
        <v>2.2354545454545453E-2</v>
      </c>
      <c r="E11" s="10">
        <f t="shared" si="3"/>
        <v>2.2354545454545453E-2</v>
      </c>
      <c r="F11" s="10">
        <f t="shared" si="3"/>
        <v>2.2354545454545453E-2</v>
      </c>
      <c r="G11" s="10">
        <f t="shared" si="3"/>
        <v>2.2354545454545453E-2</v>
      </c>
      <c r="H11" s="10">
        <f t="shared" si="3"/>
        <v>2.2354545454545453E-2</v>
      </c>
      <c r="I11" s="10">
        <f t="shared" si="3"/>
        <v>2.2354545454545453E-2</v>
      </c>
      <c r="J11" s="10">
        <f t="shared" si="3"/>
        <v>2.2354545454545453E-2</v>
      </c>
      <c r="K11" s="14">
        <f t="shared" si="3"/>
        <v>0.22354545454545455</v>
      </c>
    </row>
    <row r="13" spans="1:12" x14ac:dyDescent="0.25">
      <c r="A13" t="s">
        <v>19</v>
      </c>
      <c r="K13" s="29">
        <f>SUM(K9/8)</f>
        <v>1.5555681818181819E-2</v>
      </c>
    </row>
    <row r="15" spans="1:12" x14ac:dyDescent="0.25">
      <c r="A15" t="s">
        <v>23</v>
      </c>
      <c r="K15" s="29">
        <f>SUM(K13*30)</f>
        <v>0.46667045454545458</v>
      </c>
    </row>
    <row r="17" spans="1:36" x14ac:dyDescent="0.25">
      <c r="A17" t="s">
        <v>21</v>
      </c>
      <c r="K17" s="30">
        <f>SUM(K3*K15)</f>
        <v>513.33750000000009</v>
      </c>
    </row>
    <row r="19" spans="1:36" x14ac:dyDescent="0.25">
      <c r="A19" s="36"/>
    </row>
    <row r="20" spans="1:36" x14ac:dyDescent="0.25">
      <c r="A20" s="35">
        <v>30</v>
      </c>
    </row>
    <row r="21" spans="1:36" x14ac:dyDescent="0.25">
      <c r="A21" s="1" t="s">
        <v>0</v>
      </c>
      <c r="B21" s="33">
        <v>44501</v>
      </c>
      <c r="C21" s="33">
        <v>44502</v>
      </c>
      <c r="D21" s="33">
        <v>44503</v>
      </c>
      <c r="E21" s="33">
        <v>44504</v>
      </c>
      <c r="F21" s="33">
        <v>44505</v>
      </c>
      <c r="G21" s="33">
        <v>44506</v>
      </c>
      <c r="H21" s="33">
        <v>44507</v>
      </c>
      <c r="I21" s="33">
        <v>44508</v>
      </c>
      <c r="J21" s="33">
        <v>44509</v>
      </c>
      <c r="K21" s="33">
        <v>44510</v>
      </c>
      <c r="L21" s="33">
        <v>44511</v>
      </c>
      <c r="M21" s="33">
        <v>44512</v>
      </c>
      <c r="N21" s="33">
        <v>44513</v>
      </c>
      <c r="O21" s="33">
        <v>44514</v>
      </c>
      <c r="P21" s="33">
        <v>44515</v>
      </c>
      <c r="Q21" s="33">
        <v>44516</v>
      </c>
      <c r="R21" s="33">
        <v>44517</v>
      </c>
      <c r="S21" s="33">
        <v>44518</v>
      </c>
      <c r="T21" s="33">
        <v>44519</v>
      </c>
      <c r="U21" s="33">
        <v>44520</v>
      </c>
      <c r="V21" s="33">
        <v>44521</v>
      </c>
      <c r="W21" s="33">
        <v>44522</v>
      </c>
      <c r="X21" s="33">
        <v>44523</v>
      </c>
      <c r="Y21" s="33">
        <v>44524</v>
      </c>
      <c r="Z21" s="33">
        <v>44525</v>
      </c>
      <c r="AA21" s="33">
        <v>44526</v>
      </c>
      <c r="AB21" s="33">
        <v>44527</v>
      </c>
      <c r="AC21" s="33">
        <v>44528</v>
      </c>
      <c r="AD21" s="33">
        <v>44529</v>
      </c>
      <c r="AE21" s="33">
        <v>44530</v>
      </c>
      <c r="AF21" s="33"/>
      <c r="AG21" s="9" t="s">
        <v>13</v>
      </c>
      <c r="AH21" s="9" t="s">
        <v>18</v>
      </c>
      <c r="AI21" s="47" t="s">
        <v>28</v>
      </c>
      <c r="AJ21" s="9" t="s">
        <v>33</v>
      </c>
    </row>
    <row r="22" spans="1:36" x14ac:dyDescent="0.25">
      <c r="A22" s="4" t="s">
        <v>22</v>
      </c>
      <c r="B22" s="3" t="s">
        <v>26</v>
      </c>
      <c r="W22" s="1"/>
      <c r="X22" s="1"/>
      <c r="Y22" s="1"/>
      <c r="AG22" s="1"/>
      <c r="AH22" s="1"/>
    </row>
    <row r="23" spans="1:36" x14ac:dyDescent="0.25">
      <c r="A23" s="11" t="s">
        <v>5</v>
      </c>
      <c r="B23" s="23">
        <f>SUM('AI Marketing Main'!B21+'AI Marketing Main (1)'!B21+'Marketing Main (2)'!B21+'AI Marketing Main (3)'!B21+'AI Marketing Main (4)'!B21)</f>
        <v>1100</v>
      </c>
      <c r="C23" s="23">
        <f>SUM('AI Marketing Main'!C21+'AI Marketing Main (1)'!C21+'Marketing Main (2)'!C21+'AI Marketing Main (3)'!C21+'AI Marketing Main (4)'!C21)</f>
        <v>1100</v>
      </c>
      <c r="D23" s="23">
        <f>SUM('AI Marketing Main'!D21+'AI Marketing Main (1)'!D21+'Marketing Main (2)'!D21+'AI Marketing Main (3)'!D21+'AI Marketing Main (4)'!D21)</f>
        <v>1100</v>
      </c>
      <c r="E23" s="23">
        <f>SUM('AI Marketing Main'!E21+'AI Marketing Main (1)'!E21+'Marketing Main (2)'!E21+'AI Marketing Main (3)'!E21+'AI Marketing Main (4)'!E21)</f>
        <v>1100</v>
      </c>
      <c r="F23" s="23">
        <f>SUM('AI Marketing Main'!F21+'AI Marketing Main (1)'!F21+'Marketing Main (2)'!F21+'AI Marketing Main (3)'!F21+'AI Marketing Main (4)'!F21)</f>
        <v>1100</v>
      </c>
      <c r="G23" s="23">
        <f>SUM('AI Marketing Main'!G21+'AI Marketing Main (1)'!G21+'Marketing Main (2)'!G21+'AI Marketing Main (3)'!G21+'AI Marketing Main (4)'!G21)</f>
        <v>1100</v>
      </c>
      <c r="H23" s="23">
        <f>SUM('AI Marketing Main'!H21+'AI Marketing Main (1)'!H21+'Marketing Main (2)'!H21+'AI Marketing Main (3)'!H21+'AI Marketing Main (4)'!H21)</f>
        <v>1100</v>
      </c>
      <c r="I23" s="23">
        <f>SUM('AI Marketing Main'!I21+'AI Marketing Main (1)'!I21+'Marketing Main (2)'!I21+'AI Marketing Main (3)'!I21+'AI Marketing Main (4)'!I21)</f>
        <v>1100</v>
      </c>
      <c r="J23" s="23">
        <f>SUM('AI Marketing Main'!J21+'AI Marketing Main (1)'!J21+'Marketing Main (2)'!J21+'AI Marketing Main (3)'!J21+'AI Marketing Main (4)'!J21)</f>
        <v>1100</v>
      </c>
      <c r="K23" s="23">
        <f>SUM('AI Marketing Main'!K21+'AI Marketing Main (1)'!K21+'Marketing Main (2)'!K21+'AI Marketing Main (3)'!K21+'AI Marketing Main (4)'!K21)</f>
        <v>1100</v>
      </c>
      <c r="L23" s="23">
        <f>SUM('AI Marketing Main'!L21+'AI Marketing Main (1)'!L21+'Marketing Main (2)'!L21+'AI Marketing Main (3)'!L21+'AI Marketing Main (4)'!L21)</f>
        <v>1100</v>
      </c>
      <c r="M23" s="23">
        <f>SUM('AI Marketing Main'!M21+'AI Marketing Main (1)'!M21+'Marketing Main (2)'!M21+'AI Marketing Main (3)'!M21+'AI Marketing Main (4)'!M21)</f>
        <v>1150</v>
      </c>
      <c r="N23" s="23">
        <f>SUM('AI Marketing Main'!N21+'AI Marketing Main (1)'!N21+'Marketing Main (2)'!N21+'AI Marketing Main (3)'!N21+'AI Marketing Main (4)'!N21)</f>
        <v>1150</v>
      </c>
      <c r="O23" s="23">
        <f>SUM('AI Marketing Main'!O21+'AI Marketing Main (1)'!O21+'Marketing Main (2)'!O21+'AI Marketing Main (3)'!O21+'AI Marketing Main (4)'!O21)</f>
        <v>1150</v>
      </c>
      <c r="P23" s="23">
        <f>SUM('AI Marketing Main'!P21+'AI Marketing Main (1)'!P21+'Marketing Main (2)'!P21+'AI Marketing Main (3)'!P21+'AI Marketing Main (4)'!P21)</f>
        <v>1150</v>
      </c>
      <c r="Q23" s="23">
        <f>SUM('AI Marketing Main'!Q21+'AI Marketing Main (1)'!Q21+'Marketing Main (2)'!Q21+'AI Marketing Main (3)'!Q21+'AI Marketing Main (4)'!Q21)</f>
        <v>1150</v>
      </c>
      <c r="R23" s="23">
        <f>SUM('AI Marketing Main'!R21+'AI Marketing Main (1)'!R21+'Marketing Main (2)'!R21+'AI Marketing Main (3)'!R21+'AI Marketing Main (4)'!R21)</f>
        <v>1150</v>
      </c>
      <c r="S23" s="23">
        <f>SUM('AI Marketing Main'!S21+'AI Marketing Main (1)'!S21+'Marketing Main (2)'!S21+'AI Marketing Main (3)'!S21+'AI Marketing Main (4)'!S21)</f>
        <v>1150</v>
      </c>
      <c r="T23" s="23">
        <f>SUM('AI Marketing Main'!T21+'AI Marketing Main (1)'!T21+'Marketing Main (2)'!T21+'AI Marketing Main (3)'!T21+'AI Marketing Main (4)'!T21)</f>
        <v>1150</v>
      </c>
      <c r="U23" s="23">
        <f>SUM('AI Marketing Main'!U21+'AI Marketing Main (1)'!U21+'Marketing Main (2)'!U21+'AI Marketing Main (3)'!U21+'AI Marketing Main (4)'!U21)</f>
        <v>1150</v>
      </c>
      <c r="V23" s="23">
        <f>SUM('AI Marketing Main'!V21+'AI Marketing Main (1)'!V21+'Marketing Main (2)'!V21+'AI Marketing Main (3)'!V21+'AI Marketing Main (4)'!V21)</f>
        <v>1150</v>
      </c>
      <c r="W23" s="23">
        <f>SUM('AI Marketing Main'!W21+'AI Marketing Main (1)'!W21+'Marketing Main (2)'!W21+'AI Marketing Main (3)'!W21+'AI Marketing Main (4)'!W21)</f>
        <v>1270</v>
      </c>
      <c r="X23" s="23">
        <f>SUM('AI Marketing Main'!X21+'AI Marketing Main (1)'!X21+'Marketing Main (2)'!X21+'AI Marketing Main (3)'!X21+'AI Marketing Main (4)'!X21)</f>
        <v>1469</v>
      </c>
      <c r="Y23" s="23">
        <f>SUM('AI Marketing Main'!Y21+'AI Marketing Main (1)'!Y21+'Marketing Main (2)'!Y21+'AI Marketing Main (3)'!Y21+'AI Marketing Main (4)'!Y21)</f>
        <v>1494</v>
      </c>
      <c r="Z23" s="23">
        <f>SUM('AI Marketing Main'!Z21+'AI Marketing Main (1)'!Z21+'Marketing Main (2)'!Z21+'AI Marketing Main (3)'!Z21+'AI Marketing Main (4)'!Z21)</f>
        <v>1594</v>
      </c>
      <c r="AA23" s="23">
        <f>SUM('AI Marketing Main'!AA21+'AI Marketing Main (1)'!AA21+'Marketing Main (2)'!AA21+'AI Marketing Main (3)'!AA21+'AI Marketing Main (4)'!AA21)</f>
        <v>1594</v>
      </c>
      <c r="AB23" s="23">
        <f>SUM('AI Marketing Main'!AB21+'AI Marketing Main (1)'!AB21+'Marketing Main (2)'!AB21+'AI Marketing Main (3)'!AB21+'AI Marketing Main (4)'!AB21)</f>
        <v>1594</v>
      </c>
      <c r="AC23" s="23">
        <f>SUM('AI Marketing Main'!AC21+'AI Marketing Main (1)'!AC21+'Marketing Main (2)'!AC21+'AI Marketing Main (3)'!AC21+'AI Marketing Main (4)'!AC21)</f>
        <v>1594</v>
      </c>
      <c r="AD23" s="23">
        <f>SUM('AI Marketing Main'!AD21+'AI Marketing Main (1)'!AD21+'Marketing Main (2)'!AD21+'AI Marketing Main (3)'!AD21+'AI Marketing Main (4)'!AD21)</f>
        <v>1594</v>
      </c>
      <c r="AE23" s="23">
        <f>SUM('AI Marketing Main'!AE21+'AI Marketing Main (1)'!AE21+'Marketing Main (2)'!AE21+'AI Marketing Main (3)'!AE21+'AI Marketing Main (4)'!AE21)</f>
        <v>1679</v>
      </c>
      <c r="AF23" s="23"/>
      <c r="AG23" s="23">
        <f>SUM(B23)</f>
        <v>1100</v>
      </c>
      <c r="AH23" s="1"/>
      <c r="AI23" s="23"/>
      <c r="AJ23" s="23"/>
    </row>
    <row r="24" spans="1:36" x14ac:dyDescent="0.25">
      <c r="A24" t="s">
        <v>9</v>
      </c>
      <c r="B24" s="37">
        <f>SUM('AI Marketing Main'!B24)</f>
        <v>3.8600000000000012</v>
      </c>
      <c r="C24" s="37">
        <f>SUM('AI Marketing Main'!C24)</f>
        <v>0.23000000000000043</v>
      </c>
      <c r="D24" s="37">
        <f>SUM('AI Marketing Main'!D24)</f>
        <v>1.9700000000000006</v>
      </c>
      <c r="E24" s="37">
        <f>SUM('AI Marketing Main'!E24)</f>
        <v>26.72</v>
      </c>
      <c r="F24" s="37">
        <f>SUM('AI Marketing Main'!F24)</f>
        <v>5.3900000000000006</v>
      </c>
      <c r="G24" s="37">
        <f>SUM('AI Marketing Main'!G24)</f>
        <v>9.9600000000000009</v>
      </c>
      <c r="H24" s="37">
        <f>SUM('AI Marketing Main'!H24)</f>
        <v>10.799999999999999</v>
      </c>
      <c r="I24" s="37">
        <f>SUM('AI Marketing Main'!I24)</f>
        <v>7.5500000000000007</v>
      </c>
      <c r="J24" s="37">
        <f>SUM('AI Marketing Main'!J24)</f>
        <v>-1.3699999999999992</v>
      </c>
      <c r="K24" s="37">
        <f>SUM('AI Marketing Main'!K24)</f>
        <v>13.28</v>
      </c>
      <c r="L24" s="37">
        <f>SUM('AI Marketing Main'!L24)</f>
        <v>4.3600000000000012</v>
      </c>
      <c r="M24" s="37">
        <f>SUM('AI Marketing Main'!M24)</f>
        <v>11.040000000000001</v>
      </c>
      <c r="N24" s="37">
        <f>SUM('AI Marketing Main'!N24)</f>
        <v>9.68</v>
      </c>
      <c r="O24" s="37">
        <f>SUM('AI Marketing Main'!O24)</f>
        <v>11.69</v>
      </c>
      <c r="P24" s="37">
        <f>SUM('AI Marketing Main'!P24)</f>
        <v>2.9399999999999995</v>
      </c>
      <c r="Q24" s="37">
        <f>SUM('AI Marketing Main'!Q24)</f>
        <v>13.58</v>
      </c>
      <c r="R24" s="37">
        <f>SUM('AI Marketing Main'!R24)</f>
        <v>7.120000000000001</v>
      </c>
      <c r="S24" s="37">
        <f>SUM('AI Marketing Main'!S24)</f>
        <v>0.41000000000000014</v>
      </c>
      <c r="T24" s="37">
        <f>SUM('AI Marketing Main'!T24)</f>
        <v>0.66999999999999993</v>
      </c>
      <c r="U24" s="37">
        <f>SUM('AI Marketing Main'!U24)</f>
        <v>-0.69999999999999929</v>
      </c>
      <c r="V24" s="37">
        <f>SUM('AI Marketing Main'!V24)</f>
        <v>11.070000000000002</v>
      </c>
      <c r="W24" s="37">
        <f>SUM('AI Marketing Main'!W24)</f>
        <v>-4.8100000000000005</v>
      </c>
      <c r="X24" s="37">
        <f>SUM('AI Marketing Main'!X24)</f>
        <v>29.339999999999996</v>
      </c>
      <c r="Y24" s="37">
        <f>SUM('AI Marketing Main'!Y24)</f>
        <v>4.3599999999999994</v>
      </c>
      <c r="Z24" s="37">
        <f>SUM('AI Marketing Main'!Z24)</f>
        <v>4.93</v>
      </c>
      <c r="AA24" s="37">
        <f>SUM('AI Marketing Main'!AA24)</f>
        <v>5.8699999999999992</v>
      </c>
      <c r="AB24" s="37">
        <f>SUM('AI Marketing Main'!AB24)</f>
        <v>2.3199999999999985</v>
      </c>
      <c r="AC24" s="37">
        <f>SUM('AI Marketing Main'!AC24)</f>
        <v>0.57999999999999829</v>
      </c>
      <c r="AD24" s="37">
        <f>SUM('AI Marketing Main'!AD24)</f>
        <v>13.53</v>
      </c>
      <c r="AE24" s="37">
        <f>SUM('AI Marketing Main'!AE24)</f>
        <v>35.200000000000003</v>
      </c>
      <c r="AF24" s="37"/>
      <c r="AG24" s="25">
        <f>SUM(B24:AF24)</f>
        <v>241.57</v>
      </c>
      <c r="AH24" s="15">
        <f>SUM(AG24/'AI Marketing Main'!B21)</f>
        <v>0.87843636363636357</v>
      </c>
      <c r="AI24" s="23">
        <f>SUM(K4)</f>
        <v>43.51</v>
      </c>
      <c r="AJ24" s="23">
        <f>SUM(AG24+AI24)</f>
        <v>285.08</v>
      </c>
    </row>
    <row r="25" spans="1:36" x14ac:dyDescent="0.25">
      <c r="A25" t="s">
        <v>10</v>
      </c>
      <c r="B25" s="37">
        <f>SUM('AI Marketing Main (1)'!B24)</f>
        <v>1.5300000000000002</v>
      </c>
      <c r="C25" s="37">
        <f>SUM('AI Marketing Main (1)'!C24)</f>
        <v>8.5299999999999994</v>
      </c>
      <c r="D25" s="37">
        <f>SUM('AI Marketing Main (1)'!D24)</f>
        <v>11.379999999999999</v>
      </c>
      <c r="E25" s="37">
        <f>SUM('AI Marketing Main (1)'!E24)</f>
        <v>6.51</v>
      </c>
      <c r="F25" s="37">
        <f>SUM('AI Marketing Main (1)'!F24)</f>
        <v>6.5399999999999991</v>
      </c>
      <c r="G25" s="37">
        <f>SUM('AI Marketing Main (1)'!G24)</f>
        <v>-0.58999999999999986</v>
      </c>
      <c r="H25" s="37">
        <f>SUM('AI Marketing Main (1)'!H24)</f>
        <v>6.9</v>
      </c>
      <c r="I25" s="37">
        <f>SUM('AI Marketing Main (1)'!I24)</f>
        <v>6.2200000000000006</v>
      </c>
      <c r="J25" s="37">
        <f>SUM('AI Marketing Main (1)'!J24)</f>
        <v>18.03</v>
      </c>
      <c r="K25" s="37">
        <f>SUM('AI Marketing Main (1)'!K24)</f>
        <v>2.59</v>
      </c>
      <c r="L25" s="37">
        <f>SUM('AI Marketing Main (1)'!L24)</f>
        <v>8.06</v>
      </c>
      <c r="M25" s="37">
        <f>SUM('AI Marketing Main (1)'!M24)</f>
        <v>16.239999999999998</v>
      </c>
      <c r="N25" s="37">
        <f>SUM('AI Marketing Main (1)'!N24)</f>
        <v>15.75</v>
      </c>
      <c r="O25" s="37">
        <f>SUM('AI Marketing Main (1)'!O24)</f>
        <v>4.83</v>
      </c>
      <c r="P25" s="37">
        <f>SUM('AI Marketing Main (1)'!P24)</f>
        <v>3.6899999999999995</v>
      </c>
      <c r="Q25" s="37">
        <f>SUM('AI Marketing Main (1)'!Q24)</f>
        <v>10.420000000000002</v>
      </c>
      <c r="R25" s="37">
        <f>SUM('AI Marketing Main (1)'!R24)</f>
        <v>1.1200000000000001</v>
      </c>
      <c r="S25" s="37">
        <f>SUM('AI Marketing Main (1)'!S24)</f>
        <v>-0.63999999999999968</v>
      </c>
      <c r="T25" s="37">
        <f>SUM('AI Marketing Main (1)'!T24)</f>
        <v>26.61</v>
      </c>
      <c r="U25" s="37">
        <f>SUM('AI Marketing Main (1)'!U24)</f>
        <v>7.2100000000000009</v>
      </c>
      <c r="V25" s="37">
        <f>SUM('AI Marketing Main (1)'!V24)</f>
        <v>-3.32</v>
      </c>
      <c r="W25" s="37">
        <f>SUM('AI Marketing Main (1)'!W24)</f>
        <v>-0.44000000000000039</v>
      </c>
      <c r="X25" s="37">
        <f>SUM('AI Marketing Main (1)'!X24)</f>
        <v>10.530000000000001</v>
      </c>
      <c r="Y25" s="37">
        <f>SUM('AI Marketing Main (1)'!Y24)</f>
        <v>8.0499999999999989</v>
      </c>
      <c r="Z25" s="37">
        <f>SUM('AI Marketing Main (1)'!Z24)</f>
        <v>1.2699999999999996</v>
      </c>
      <c r="AA25" s="37">
        <f>SUM('AI Marketing Main (1)'!AA24)</f>
        <v>20.800000000000004</v>
      </c>
      <c r="AB25" s="37">
        <f>SUM('AI Marketing Main (1)'!AB24)</f>
        <v>12.87</v>
      </c>
      <c r="AC25" s="37">
        <f>SUM('AI Marketing Main (1)'!AC24)</f>
        <v>11.149999999999999</v>
      </c>
      <c r="AD25" s="37">
        <f>SUM('AI Marketing Main (1)'!AD24)</f>
        <v>2.0999999999999996</v>
      </c>
      <c r="AE25" s="37">
        <f>SUM('AI Marketing Main (1)'!AE24)</f>
        <v>2.7200000000000006</v>
      </c>
      <c r="AF25" s="37"/>
      <c r="AG25" s="25">
        <f t="shared" ref="AG25:AG28" si="4">SUM(B25:AF25)</f>
        <v>226.66000000000003</v>
      </c>
      <c r="AH25" s="15">
        <f>SUM(AG25/'AI Marketing Main (1)'!B21)</f>
        <v>0.82421818181818196</v>
      </c>
      <c r="AI25" s="23">
        <f t="shared" ref="AI25:AI27" si="5">SUM(K5)</f>
        <v>31.519999999999996</v>
      </c>
      <c r="AJ25" s="23">
        <f t="shared" ref="AJ25:AJ28" si="6">SUM(AG25+AI25)</f>
        <v>258.18</v>
      </c>
    </row>
    <row r="26" spans="1:36" x14ac:dyDescent="0.25">
      <c r="A26" t="s">
        <v>11</v>
      </c>
      <c r="B26" s="37">
        <f>SUM('Marketing Main (2)'!B24)</f>
        <v>-3.0000000000000004</v>
      </c>
      <c r="C26" s="37">
        <f>SUM('Marketing Main (2)'!C24)</f>
        <v>1.71</v>
      </c>
      <c r="D26" s="37">
        <f>SUM('Marketing Main (2)'!D24)</f>
        <v>1.2999999999999998</v>
      </c>
      <c r="E26" s="37">
        <f>SUM('Marketing Main (2)'!E24)</f>
        <v>13.18</v>
      </c>
      <c r="F26" s="37">
        <f>SUM('Marketing Main (2)'!F24)</f>
        <v>-1.4300000000000006</v>
      </c>
      <c r="G26" s="37">
        <f>SUM('Marketing Main (2)'!G24)</f>
        <v>4.8199999999999994</v>
      </c>
      <c r="H26" s="37">
        <f>SUM('Marketing Main (2)'!H24)</f>
        <v>9.8999999999999986</v>
      </c>
      <c r="I26" s="37">
        <f>SUM('Marketing Main (2)'!I24)</f>
        <v>5.47</v>
      </c>
      <c r="J26" s="37">
        <f>SUM('Marketing Main (2)'!J24)</f>
        <v>13.25</v>
      </c>
      <c r="K26" s="37">
        <f>SUM('Marketing Main (2)'!K24)</f>
        <v>10.84</v>
      </c>
      <c r="L26" s="37">
        <f>SUM('Marketing Main (2)'!L24)</f>
        <v>-1.4900000000000002</v>
      </c>
      <c r="M26" s="37">
        <f>SUM('Marketing Main (2)'!M24)</f>
        <v>1.4699999999999998</v>
      </c>
      <c r="N26" s="37">
        <f>SUM('Marketing Main (2)'!N24)</f>
        <v>12.71</v>
      </c>
      <c r="O26" s="37">
        <f>SUM('Marketing Main (2)'!O24)</f>
        <v>4.9299999999999988</v>
      </c>
      <c r="P26" s="37">
        <f>SUM('Marketing Main (2)'!P24)</f>
        <v>2.9799999999999995</v>
      </c>
      <c r="Q26" s="37">
        <f>SUM('Marketing Main (2)'!Q24)</f>
        <v>12.29</v>
      </c>
      <c r="R26" s="37">
        <f>SUM('Marketing Main (2)'!R24)</f>
        <v>-2.41</v>
      </c>
      <c r="S26" s="37">
        <f>SUM('Marketing Main (2)'!S24)</f>
        <v>-1.17</v>
      </c>
      <c r="T26" s="37">
        <f>SUM('Marketing Main (2)'!T24)</f>
        <v>0.22999999999999954</v>
      </c>
      <c r="U26" s="37">
        <f>SUM('Marketing Main (2)'!U24)</f>
        <v>-2.8000000000000003</v>
      </c>
      <c r="V26" s="37">
        <f>SUM('Marketing Main (2)'!V24)</f>
        <v>7.4799999999999995</v>
      </c>
      <c r="W26" s="37">
        <f>SUM('Marketing Main (2)'!W24)</f>
        <v>6.53</v>
      </c>
      <c r="X26" s="37">
        <f>SUM('Marketing Main (2)'!X24)</f>
        <v>3.37</v>
      </c>
      <c r="Y26" s="37">
        <f>SUM('Marketing Main (2)'!Y24)</f>
        <v>4.7499999999999991</v>
      </c>
      <c r="Z26" s="37">
        <f>SUM('Marketing Main (2)'!Z24)</f>
        <v>-2.96</v>
      </c>
      <c r="AA26" s="37">
        <f>SUM('Marketing Main (2)'!AA24)</f>
        <v>9.120000000000001</v>
      </c>
      <c r="AB26" s="37">
        <f>SUM('Marketing Main (2)'!AB24)</f>
        <v>4.5199999999999996</v>
      </c>
      <c r="AC26" s="37">
        <f>SUM('Marketing Main (2)'!AC24)</f>
        <v>13.870000000000001</v>
      </c>
      <c r="AD26" s="37">
        <f>SUM('Marketing Main (2)'!AD24)</f>
        <v>7.2799999999999994</v>
      </c>
      <c r="AE26" s="37">
        <f>SUM('Marketing Main (2)'!AE24)</f>
        <v>6.8900000000000006</v>
      </c>
      <c r="AF26" s="37"/>
      <c r="AG26" s="25">
        <f t="shared" si="4"/>
        <v>143.63</v>
      </c>
      <c r="AH26" s="15">
        <f>SUM(AG26/'Marketing Main (2)'!B21)</f>
        <v>0.52229090909090903</v>
      </c>
      <c r="AI26" s="23">
        <f t="shared" si="5"/>
        <v>16.86</v>
      </c>
      <c r="AJ26" s="23">
        <f t="shared" si="6"/>
        <v>160.49</v>
      </c>
    </row>
    <row r="27" spans="1:36" x14ac:dyDescent="0.25">
      <c r="A27" t="s">
        <v>12</v>
      </c>
      <c r="B27" s="37">
        <f>SUM('AI Marketing Main (3)'!B24)</f>
        <v>13.95</v>
      </c>
      <c r="C27" s="37">
        <f>SUM('AI Marketing Main (3)'!C24)</f>
        <v>-4.82</v>
      </c>
      <c r="D27" s="37">
        <f>SUM('AI Marketing Main (3)'!D24)</f>
        <v>16.75</v>
      </c>
      <c r="E27" s="37">
        <f>SUM('AI Marketing Main (3)'!E24)</f>
        <v>2.1800000000000006</v>
      </c>
      <c r="F27" s="37">
        <f>SUM('AI Marketing Main (3)'!F24)</f>
        <v>10.95</v>
      </c>
      <c r="G27" s="37">
        <f>SUM('AI Marketing Main (3)'!G24)</f>
        <v>-0.58000000000000007</v>
      </c>
      <c r="H27" s="37">
        <f>SUM('AI Marketing Main (3)'!H24)</f>
        <v>8.8000000000000007</v>
      </c>
      <c r="I27" s="37">
        <f>SUM('AI Marketing Main (3)'!I24)</f>
        <v>0.20999999999999996</v>
      </c>
      <c r="J27" s="37">
        <f>SUM('AI Marketing Main (3)'!J24)</f>
        <v>7.2600000000000007</v>
      </c>
      <c r="K27" s="37">
        <f>SUM('AI Marketing Main (3)'!K24)</f>
        <v>-1.8499999999999996</v>
      </c>
      <c r="L27" s="37">
        <f>SUM('AI Marketing Main (3)'!L24)</f>
        <v>2.9300000000000006</v>
      </c>
      <c r="M27" s="37">
        <f>SUM('AI Marketing Main (3)'!M24)</f>
        <v>4.3400000000000007</v>
      </c>
      <c r="N27" s="37">
        <f>SUM('AI Marketing Main (3)'!N24)</f>
        <v>-1.8099999999999996</v>
      </c>
      <c r="O27" s="37">
        <f>SUM('AI Marketing Main (3)'!O24)</f>
        <v>3.79</v>
      </c>
      <c r="P27" s="37">
        <f>SUM('AI Marketing Main (3)'!P24)</f>
        <v>20.53</v>
      </c>
      <c r="Q27" s="37">
        <f>SUM('AI Marketing Main (3)'!Q24)</f>
        <v>15.790000000000003</v>
      </c>
      <c r="R27" s="37">
        <f>SUM('AI Marketing Main (3)'!R24)</f>
        <v>15.260000000000002</v>
      </c>
      <c r="S27" s="37">
        <f>SUM('AI Marketing Main (3)'!S24)</f>
        <v>22.46</v>
      </c>
      <c r="T27" s="37">
        <f>SUM('AI Marketing Main (3)'!T24)</f>
        <v>3.5100000000000007</v>
      </c>
      <c r="U27" s="37">
        <f>SUM('AI Marketing Main (3)'!U24)</f>
        <v>5.81</v>
      </c>
      <c r="V27" s="37">
        <f>SUM('AI Marketing Main (3)'!V24)</f>
        <v>7.2600000000000007</v>
      </c>
      <c r="W27" s="37">
        <f>SUM('AI Marketing Main (3)'!W24)</f>
        <v>10.760000000000002</v>
      </c>
      <c r="X27" s="37">
        <f>SUM('AI Marketing Main (3)'!X24)</f>
        <v>7.64</v>
      </c>
      <c r="Y27" s="37">
        <f>SUM('AI Marketing Main (3)'!Y24)</f>
        <v>3.5300000000000002</v>
      </c>
      <c r="Z27" s="37">
        <f>SUM('AI Marketing Main (3)'!Z24)</f>
        <v>10.11</v>
      </c>
      <c r="AA27" s="37">
        <f>SUM('AI Marketing Main (3)'!AA24)</f>
        <v>14.71</v>
      </c>
      <c r="AB27" s="37">
        <f>SUM('AI Marketing Main (3)'!AB24)</f>
        <v>9.59</v>
      </c>
      <c r="AC27" s="37">
        <f>SUM('AI Marketing Main (3)'!AC24)</f>
        <v>12.129999999999999</v>
      </c>
      <c r="AD27" s="37">
        <f>SUM('AI Marketing Main (3)'!AD24)</f>
        <v>5.4499999999999993</v>
      </c>
      <c r="AE27" s="37">
        <f>SUM('AI Marketing Main (3)'!AE24)</f>
        <v>-6.870000000000001</v>
      </c>
      <c r="AF27" s="37"/>
      <c r="AG27" s="25">
        <f t="shared" si="4"/>
        <v>219.76999999999998</v>
      </c>
      <c r="AH27" s="15">
        <f>SUM(AG27/'AI Marketing Main (3)'!B21)</f>
        <v>0.7991636363636363</v>
      </c>
      <c r="AI27" s="23">
        <f t="shared" si="5"/>
        <v>45.000000000000007</v>
      </c>
      <c r="AJ27" s="23">
        <f t="shared" si="6"/>
        <v>264.77</v>
      </c>
    </row>
    <row r="28" spans="1:36" x14ac:dyDescent="0.25">
      <c r="A28" t="s">
        <v>25</v>
      </c>
      <c r="B28" s="37">
        <f>SUM('AI Marketing Main (4)'!B24)</f>
        <v>0</v>
      </c>
      <c r="C28" s="37">
        <f>SUM('AI Marketing Main (4)'!C24)</f>
        <v>0</v>
      </c>
      <c r="D28" s="37">
        <f>SUM('AI Marketing Main (4)'!D24)</f>
        <v>0</v>
      </c>
      <c r="E28" s="37">
        <f>SUM('AI Marketing Main (4)'!E24)</f>
        <v>0</v>
      </c>
      <c r="F28" s="37">
        <f>SUM('AI Marketing Main (4)'!F24)</f>
        <v>0</v>
      </c>
      <c r="G28" s="37">
        <f>SUM('AI Marketing Main (4)'!G24)</f>
        <v>0</v>
      </c>
      <c r="H28" s="37">
        <f>SUM('AI Marketing Main (4)'!H24)</f>
        <v>0</v>
      </c>
      <c r="I28" s="37">
        <f>SUM('AI Marketing Main (4)'!I24)</f>
        <v>0</v>
      </c>
      <c r="J28" s="37">
        <f>SUM('AI Marketing Main (4)'!J24)</f>
        <v>0</v>
      </c>
      <c r="K28" s="37">
        <f>SUM('AI Marketing Main (4)'!K24)</f>
        <v>0</v>
      </c>
      <c r="L28" s="37">
        <f>SUM('AI Marketing Main (4)'!L24)</f>
        <v>0</v>
      </c>
      <c r="M28" s="37">
        <f>SUM('AI Marketing Main (4)'!M24)</f>
        <v>9.59</v>
      </c>
      <c r="N28" s="37">
        <f>SUM('AI Marketing Main (4)'!N24)</f>
        <v>1.2699999999999996</v>
      </c>
      <c r="O28" s="37">
        <f>SUM('AI Marketing Main (4)'!O24)</f>
        <v>10.56</v>
      </c>
      <c r="P28" s="37">
        <f>SUM('AI Marketing Main (4)'!P24)</f>
        <v>-1.2400000000000002</v>
      </c>
      <c r="Q28" s="37">
        <f>SUM('AI Marketing Main (4)'!Q24)</f>
        <v>1.3900000000000006</v>
      </c>
      <c r="R28" s="37">
        <f>SUM('AI Marketing Main (4)'!R24)</f>
        <v>0</v>
      </c>
      <c r="S28" s="37">
        <f>SUM('AI Marketing Main (4)'!S24)</f>
        <v>0</v>
      </c>
      <c r="T28" s="37">
        <f>SUM('AI Marketing Main (4)'!T24)</f>
        <v>0</v>
      </c>
      <c r="U28" s="37">
        <f>SUM('AI Marketing Main (4)'!U24)</f>
        <v>0</v>
      </c>
      <c r="V28" s="37">
        <f>SUM('AI Marketing Main (4)'!V24)</f>
        <v>0</v>
      </c>
      <c r="W28" s="37">
        <f>SUM('AI Marketing Main (4)'!W24)</f>
        <v>-4</v>
      </c>
      <c r="X28" s="37">
        <f>SUM('AI Marketing Main (4)'!X24)</f>
        <v>4.51</v>
      </c>
      <c r="Y28" s="37">
        <f>SUM('AI Marketing Main (4)'!Y24)</f>
        <v>1.9600000000000004</v>
      </c>
      <c r="Z28" s="37">
        <f>SUM('AI Marketing Main (4)'!Z24)</f>
        <v>3.57</v>
      </c>
      <c r="AA28" s="37">
        <f>SUM('AI Marketing Main (4)'!AA24)</f>
        <v>2.2500000000000004</v>
      </c>
      <c r="AB28" s="37">
        <f>SUM('AI Marketing Main (4)'!AB24)</f>
        <v>-8.9999999999999858E-2</v>
      </c>
      <c r="AC28" s="37">
        <f>SUM('AI Marketing Main (4)'!AC24)</f>
        <v>3.1700000000000004</v>
      </c>
      <c r="AD28" s="37">
        <f>SUM('AI Marketing Main (4)'!AD24)</f>
        <v>3.9499999999999997</v>
      </c>
      <c r="AE28" s="37">
        <f>SUM('AI Marketing Main (4)'!AE24)</f>
        <v>2.3400000000000003</v>
      </c>
      <c r="AF28" s="37"/>
      <c r="AG28" s="25">
        <f t="shared" si="4"/>
        <v>39.230000000000004</v>
      </c>
      <c r="AH28" s="15">
        <f>SUM(AG28/'AI Marketing Main (4)'!M21)</f>
        <v>0.78460000000000008</v>
      </c>
      <c r="AI28" s="23"/>
      <c r="AJ28" s="23">
        <f t="shared" si="6"/>
        <v>39.230000000000004</v>
      </c>
    </row>
    <row r="29" spans="1:36" x14ac:dyDescent="0.25">
      <c r="A29" s="8" t="s">
        <v>1</v>
      </c>
      <c r="B29" s="26">
        <f>SUM(B24:B27)</f>
        <v>16.34</v>
      </c>
      <c r="C29" s="26">
        <f t="shared" ref="C29:AD29" si="7">SUM(C24:C27)</f>
        <v>5.6499999999999986</v>
      </c>
      <c r="D29" s="26">
        <f t="shared" si="7"/>
        <v>31.4</v>
      </c>
      <c r="E29" s="26">
        <f t="shared" si="7"/>
        <v>48.589999999999996</v>
      </c>
      <c r="F29" s="26">
        <f t="shared" si="7"/>
        <v>21.45</v>
      </c>
      <c r="G29" s="26">
        <f t="shared" si="7"/>
        <v>13.610000000000001</v>
      </c>
      <c r="H29" s="26">
        <f t="shared" si="7"/>
        <v>36.4</v>
      </c>
      <c r="I29" s="26">
        <f t="shared" si="7"/>
        <v>19.450000000000003</v>
      </c>
      <c r="J29" s="26">
        <f t="shared" si="7"/>
        <v>37.17</v>
      </c>
      <c r="K29" s="26">
        <f t="shared" si="7"/>
        <v>24.86</v>
      </c>
      <c r="L29" s="26">
        <f t="shared" si="7"/>
        <v>13.860000000000003</v>
      </c>
      <c r="M29" s="26">
        <f t="shared" si="7"/>
        <v>33.090000000000003</v>
      </c>
      <c r="N29" s="26">
        <f t="shared" si="7"/>
        <v>36.33</v>
      </c>
      <c r="O29" s="26">
        <f t="shared" si="7"/>
        <v>25.24</v>
      </c>
      <c r="P29" s="26">
        <f t="shared" si="7"/>
        <v>30.14</v>
      </c>
      <c r="Q29" s="26">
        <f t="shared" si="7"/>
        <v>52.08</v>
      </c>
      <c r="R29" s="26">
        <f t="shared" si="7"/>
        <v>21.090000000000003</v>
      </c>
      <c r="S29" s="26">
        <f t="shared" si="7"/>
        <v>21.060000000000002</v>
      </c>
      <c r="T29" s="26">
        <f t="shared" si="7"/>
        <v>31.020000000000003</v>
      </c>
      <c r="U29" s="26">
        <f t="shared" si="7"/>
        <v>9.5200000000000014</v>
      </c>
      <c r="V29" s="26">
        <f t="shared" si="7"/>
        <v>22.490000000000002</v>
      </c>
      <c r="W29" s="26">
        <f t="shared" si="7"/>
        <v>12.040000000000001</v>
      </c>
      <c r="X29" s="26">
        <f t="shared" si="7"/>
        <v>50.879999999999995</v>
      </c>
      <c r="Y29" s="26">
        <f t="shared" si="7"/>
        <v>20.689999999999998</v>
      </c>
      <c r="Z29" s="26">
        <f t="shared" si="7"/>
        <v>13.349999999999998</v>
      </c>
      <c r="AA29" s="26">
        <f t="shared" si="7"/>
        <v>50.500000000000007</v>
      </c>
      <c r="AB29" s="26">
        <f t="shared" si="7"/>
        <v>29.299999999999997</v>
      </c>
      <c r="AC29" s="26">
        <f t="shared" si="7"/>
        <v>37.729999999999997</v>
      </c>
      <c r="AD29" s="26">
        <f t="shared" si="7"/>
        <v>28.359999999999996</v>
      </c>
      <c r="AE29" s="26">
        <f t="shared" ref="AE29" si="8">SUM(AE24:AE27)</f>
        <v>37.94</v>
      </c>
      <c r="AF29" s="26"/>
      <c r="AG29" s="27">
        <f>SUM(AG24:AG28)</f>
        <v>870.86</v>
      </c>
      <c r="AH29" s="15">
        <f>SUM(AH24:AH28)/5</f>
        <v>0.7617418181818183</v>
      </c>
      <c r="AI29" s="23">
        <f>SUM(AI24:AI28)</f>
        <v>136.89000000000001</v>
      </c>
      <c r="AJ29" s="38">
        <f>SUM(AG29+AI29)</f>
        <v>1007.75</v>
      </c>
    </row>
    <row r="30" spans="1:36" x14ac:dyDescent="0.25">
      <c r="A30" t="s">
        <v>6</v>
      </c>
      <c r="B30" s="10">
        <f>SUM(B29/B23)</f>
        <v>1.4854545454545454E-2</v>
      </c>
      <c r="C30" s="10">
        <f t="shared" ref="C30:AD30" si="9">SUM(C29/C23)</f>
        <v>5.1363636363636351E-3</v>
      </c>
      <c r="D30" s="10">
        <f t="shared" si="9"/>
        <v>2.8545454545454544E-2</v>
      </c>
      <c r="E30" s="10">
        <f t="shared" si="9"/>
        <v>4.4172727272727266E-2</v>
      </c>
      <c r="F30" s="10">
        <f t="shared" si="9"/>
        <v>1.95E-2</v>
      </c>
      <c r="G30" s="10">
        <f t="shared" si="9"/>
        <v>1.2372727272727273E-2</v>
      </c>
      <c r="H30" s="10">
        <f t="shared" si="9"/>
        <v>3.3090909090909087E-2</v>
      </c>
      <c r="I30" s="10">
        <f t="shared" si="9"/>
        <v>1.7681818181818184E-2</v>
      </c>
      <c r="J30" s="10">
        <f t="shared" si="9"/>
        <v>3.3790909090909094E-2</v>
      </c>
      <c r="K30" s="10">
        <f t="shared" si="9"/>
        <v>2.2599999999999999E-2</v>
      </c>
      <c r="L30" s="10">
        <f t="shared" si="9"/>
        <v>1.2600000000000004E-2</v>
      </c>
      <c r="M30" s="10">
        <f t="shared" si="9"/>
        <v>2.8773913043478264E-2</v>
      </c>
      <c r="N30" s="10">
        <f t="shared" si="9"/>
        <v>3.1591304347826088E-2</v>
      </c>
      <c r="O30" s="10">
        <f t="shared" si="9"/>
        <v>2.1947826086956522E-2</v>
      </c>
      <c r="P30" s="10">
        <f t="shared" si="9"/>
        <v>2.6208695652173913E-2</v>
      </c>
      <c r="Q30" s="10">
        <f t="shared" si="9"/>
        <v>4.5286956521739127E-2</v>
      </c>
      <c r="R30" s="10">
        <f t="shared" si="9"/>
        <v>1.8339130434782611E-2</v>
      </c>
      <c r="S30" s="10">
        <f t="shared" si="9"/>
        <v>1.8313043478260873E-2</v>
      </c>
      <c r="T30" s="10">
        <f t="shared" si="9"/>
        <v>2.6973913043478265E-2</v>
      </c>
      <c r="U30" s="10">
        <f t="shared" si="9"/>
        <v>8.2782608695652193E-3</v>
      </c>
      <c r="V30" s="10">
        <f t="shared" si="9"/>
        <v>1.9556521739130438E-2</v>
      </c>
      <c r="W30" s="10">
        <f t="shared" si="9"/>
        <v>9.4803149606299212E-3</v>
      </c>
      <c r="X30" s="10">
        <f t="shared" si="9"/>
        <v>3.4635806671204895E-2</v>
      </c>
      <c r="Y30" s="10">
        <f t="shared" si="9"/>
        <v>1.3848728246318606E-2</v>
      </c>
      <c r="Z30" s="10">
        <f t="shared" si="9"/>
        <v>8.3751568381430358E-3</v>
      </c>
      <c r="AA30" s="10">
        <f t="shared" si="9"/>
        <v>3.1681304893350068E-2</v>
      </c>
      <c r="AB30" s="10">
        <f t="shared" si="9"/>
        <v>1.8381430363864491E-2</v>
      </c>
      <c r="AC30" s="10">
        <f t="shared" si="9"/>
        <v>2.367001254705144E-2</v>
      </c>
      <c r="AD30" s="10">
        <f t="shared" si="9"/>
        <v>1.7791718946047676E-2</v>
      </c>
      <c r="AE30" s="10">
        <f t="shared" ref="AE30" si="10">SUM(AE29/AE23)</f>
        <v>2.2596783799880879E-2</v>
      </c>
      <c r="AF30" s="10"/>
      <c r="AG30" s="5">
        <f>SUM(AG29/AG23)</f>
        <v>0.79169090909090911</v>
      </c>
      <c r="AH30" s="1"/>
      <c r="AI30" s="23"/>
      <c r="AJ30" s="23"/>
    </row>
    <row r="31" spans="1:36" x14ac:dyDescent="0.25">
      <c r="A31" t="s">
        <v>14</v>
      </c>
      <c r="B31" s="3">
        <f>SUM('AI Marketing Main'!B23+'AI Marketing Main (1)'!B23+'Marketing Main (2)'!B23+'AI Marketing Main (3)'!B23+'AI Marketing Main (4)'!B23)</f>
        <v>24.59</v>
      </c>
      <c r="C31" s="3">
        <f>SUM('AI Marketing Main'!C23+'AI Marketing Main (1)'!C23+'Marketing Main (2)'!C23+'AI Marketing Main (3)'!C23+'AI Marketing Main (4)'!C23)</f>
        <v>24.59</v>
      </c>
      <c r="D31" s="3">
        <f>SUM('AI Marketing Main'!D23+'AI Marketing Main (1)'!D23+'Marketing Main (2)'!D23+'AI Marketing Main (3)'!D23+'AI Marketing Main (4)'!D23)</f>
        <v>24.59</v>
      </c>
      <c r="E31" s="3">
        <f>SUM('AI Marketing Main'!E23+'AI Marketing Main (1)'!E23+'Marketing Main (2)'!E23+'AI Marketing Main (3)'!E23+'AI Marketing Main (4)'!E23)</f>
        <v>24.59</v>
      </c>
      <c r="F31" s="3">
        <f>SUM('AI Marketing Main'!F23+'AI Marketing Main (1)'!F23+'Marketing Main (2)'!F23+'AI Marketing Main (3)'!F23+'AI Marketing Main (4)'!F23)</f>
        <v>24.59</v>
      </c>
      <c r="G31" s="3">
        <f>SUM('AI Marketing Main'!G23+'AI Marketing Main (1)'!G23+'Marketing Main (2)'!G23+'AI Marketing Main (3)'!G23+'AI Marketing Main (4)'!G23)</f>
        <v>24.59</v>
      </c>
      <c r="H31" s="3">
        <f>SUM('AI Marketing Main'!H23+'AI Marketing Main (1)'!H23+'Marketing Main (2)'!H23+'AI Marketing Main (3)'!H23+'AI Marketing Main (4)'!H23)</f>
        <v>24.59</v>
      </c>
      <c r="I31" s="3">
        <f>SUM('AI Marketing Main'!I23+'AI Marketing Main (1)'!I23+'Marketing Main (2)'!I23+'AI Marketing Main (3)'!I23+'AI Marketing Main (4)'!I23)</f>
        <v>24.59</v>
      </c>
      <c r="J31" s="3">
        <f>SUM('AI Marketing Main'!J23+'AI Marketing Main (1)'!J23+'Marketing Main (2)'!J23+'AI Marketing Main (3)'!J23+'AI Marketing Main (4)'!J23)</f>
        <v>24.59</v>
      </c>
      <c r="K31" s="3">
        <f>SUM('AI Marketing Main'!K23+'AI Marketing Main (1)'!K23+'Marketing Main (2)'!K23+'AI Marketing Main (3)'!K23+'AI Marketing Main (4)'!K23)</f>
        <v>24.59</v>
      </c>
      <c r="L31" s="3">
        <f>SUM('AI Marketing Main'!L23+'AI Marketing Main (1)'!L23+'Marketing Main (2)'!L23+'AI Marketing Main (3)'!L23+'AI Marketing Main (4)'!L23)</f>
        <v>24.59</v>
      </c>
      <c r="M31" s="3">
        <f>SUM('AI Marketing Main'!M23+'AI Marketing Main (1)'!M23+'Marketing Main (2)'!M23+'AI Marketing Main (3)'!M23+'AI Marketing Main (4)'!M23)</f>
        <v>41.25</v>
      </c>
      <c r="N31" s="3">
        <f>SUM('AI Marketing Main'!N23+'AI Marketing Main (1)'!N23+'Marketing Main (2)'!N23+'AI Marketing Main (3)'!N23+'AI Marketing Main (4)'!N23)</f>
        <v>32.92</v>
      </c>
      <c r="O31" s="3">
        <f>SUM('AI Marketing Main'!O23+'AI Marketing Main (1)'!O23+'Marketing Main (2)'!O23+'AI Marketing Main (3)'!O23+'AI Marketing Main (4)'!O23)</f>
        <v>32.92</v>
      </c>
      <c r="P31" s="3">
        <f>SUM('AI Marketing Main'!P23+'AI Marketing Main (1)'!P23+'Marketing Main (2)'!P23+'AI Marketing Main (3)'!P23+'AI Marketing Main (4)'!P23)</f>
        <v>32.92</v>
      </c>
      <c r="Q31" s="3">
        <f>SUM('AI Marketing Main'!Q23+'AI Marketing Main (1)'!Q23+'Marketing Main (2)'!Q23+'AI Marketing Main (3)'!Q23+'AI Marketing Main (4)'!Q23)</f>
        <v>32.92</v>
      </c>
      <c r="R31" s="3">
        <f>SUM('AI Marketing Main'!R23+'AI Marketing Main (1)'!R23+'Marketing Main (2)'!R23+'AI Marketing Main (3)'!R23+'AI Marketing Main (4)'!R23)</f>
        <v>24.59</v>
      </c>
      <c r="S31" s="3">
        <f>SUM('AI Marketing Main'!S23+'AI Marketing Main (1)'!S23+'Marketing Main (2)'!S23+'AI Marketing Main (3)'!S23+'AI Marketing Main (4)'!S23)</f>
        <v>24.59</v>
      </c>
      <c r="T31" s="3">
        <f>SUM('AI Marketing Main'!T23+'AI Marketing Main (1)'!T23+'Marketing Main (2)'!T23+'AI Marketing Main (3)'!T23+'AI Marketing Main (4)'!T23)</f>
        <v>24.59</v>
      </c>
      <c r="U31" s="3">
        <f>SUM('AI Marketing Main'!U23+'AI Marketing Main (1)'!U23+'Marketing Main (2)'!U23+'AI Marketing Main (3)'!U23+'AI Marketing Main (4)'!U23)</f>
        <v>24.59</v>
      </c>
      <c r="V31" s="3">
        <f>SUM('AI Marketing Main'!V23+'AI Marketing Main (1)'!V23+'Marketing Main (2)'!V23+'AI Marketing Main (3)'!V23+'AI Marketing Main (4)'!V23)</f>
        <v>24.59</v>
      </c>
      <c r="W31" s="3">
        <f>SUM('AI Marketing Main'!W23+'AI Marketing Main (1)'!W23+'Marketing Main (2)'!W23+'AI Marketing Main (3)'!W23+'AI Marketing Main (4)'!W23)</f>
        <v>31.45</v>
      </c>
      <c r="X31" s="3">
        <f>SUM('AI Marketing Main'!X23+'AI Marketing Main (1)'!X23+'Marketing Main (2)'!X23+'AI Marketing Main (3)'!X23+'AI Marketing Main (4)'!X23)</f>
        <v>31.43</v>
      </c>
      <c r="Y31" s="3">
        <f>SUM('AI Marketing Main'!Y23+'AI Marketing Main (1)'!Y23+'Marketing Main (2)'!Y23+'AI Marketing Main (3)'!Y23+'AI Marketing Main (4)'!Y23)</f>
        <v>39.76</v>
      </c>
      <c r="Z31" s="3">
        <f>SUM('AI Marketing Main'!Z23+'AI Marketing Main (1)'!Z23+'Marketing Main (2)'!Z23+'AI Marketing Main (3)'!Z23+'AI Marketing Main (4)'!Z23)</f>
        <v>45.41</v>
      </c>
      <c r="AA31" s="3">
        <f>SUM('AI Marketing Main'!AA23+'AI Marketing Main (1)'!AA23+'Marketing Main (2)'!AA23+'AI Marketing Main (3)'!AA23+'AI Marketing Main (4)'!AA23)</f>
        <v>45.41</v>
      </c>
      <c r="AB31" s="3">
        <f>SUM('AI Marketing Main'!AB23+'AI Marketing Main (1)'!AB23+'Marketing Main (2)'!AB23+'AI Marketing Main (3)'!AB23+'AI Marketing Main (4)'!AB23)</f>
        <v>37.089999999999996</v>
      </c>
      <c r="AC31" s="3">
        <f>SUM('AI Marketing Main'!AC23+'AI Marketing Main (1)'!AC23+'Marketing Main (2)'!AC23+'AI Marketing Main (3)'!AC23+'AI Marketing Main (4)'!AC23)</f>
        <v>37.08</v>
      </c>
      <c r="AD31" s="3">
        <f>SUM('AI Marketing Main'!AD23+'AI Marketing Main (1)'!AD23+'Marketing Main (2)'!AD23+'AI Marketing Main (3)'!AD23+'AI Marketing Main (4)'!AD23)</f>
        <v>41.129999999999995</v>
      </c>
      <c r="AE31" s="3">
        <f>SUM('AI Marketing Main'!AE23+'AI Marketing Main (1)'!AE23+'Marketing Main (2)'!AE23+'AI Marketing Main (3)'!AE23+'AI Marketing Main (4)'!AE23)</f>
        <v>41.129999999999995</v>
      </c>
      <c r="AF31" s="3"/>
      <c r="AG31" s="25">
        <f t="shared" ref="AG31" si="11">SUM(B31:AF31)</f>
        <v>916.2600000000001</v>
      </c>
      <c r="AH31" s="1"/>
      <c r="AI31" s="23">
        <f>SUM(K10)</f>
        <v>245.9</v>
      </c>
      <c r="AJ31" s="23">
        <f>SUM(AG31+AI31)</f>
        <v>1162.1600000000001</v>
      </c>
    </row>
    <row r="32" spans="1:36" x14ac:dyDescent="0.25">
      <c r="A32" t="s">
        <v>15</v>
      </c>
      <c r="B32" s="10">
        <f>SUM(B31/B23)</f>
        <v>2.2354545454545453E-2</v>
      </c>
      <c r="C32" s="10">
        <f t="shared" ref="C32:AD32" si="12">SUM(C31/C23)</f>
        <v>2.2354545454545453E-2</v>
      </c>
      <c r="D32" s="10">
        <f t="shared" si="12"/>
        <v>2.2354545454545453E-2</v>
      </c>
      <c r="E32" s="10">
        <f t="shared" si="12"/>
        <v>2.2354545454545453E-2</v>
      </c>
      <c r="F32" s="10">
        <f t="shared" si="12"/>
        <v>2.2354545454545453E-2</v>
      </c>
      <c r="G32" s="10">
        <f t="shared" si="12"/>
        <v>2.2354545454545453E-2</v>
      </c>
      <c r="H32" s="10">
        <f t="shared" si="12"/>
        <v>2.2354545454545453E-2</v>
      </c>
      <c r="I32" s="10">
        <f t="shared" si="12"/>
        <v>2.2354545454545453E-2</v>
      </c>
      <c r="J32" s="10">
        <f t="shared" si="12"/>
        <v>2.2354545454545453E-2</v>
      </c>
      <c r="K32" s="10">
        <f t="shared" si="12"/>
        <v>2.2354545454545453E-2</v>
      </c>
      <c r="L32" s="10">
        <f t="shared" si="12"/>
        <v>2.2354545454545453E-2</v>
      </c>
      <c r="M32" s="10">
        <f t="shared" si="12"/>
        <v>3.5869565217391305E-2</v>
      </c>
      <c r="N32" s="10">
        <f t="shared" si="12"/>
        <v>2.8626086956521742E-2</v>
      </c>
      <c r="O32" s="10">
        <f t="shared" si="12"/>
        <v>2.8626086956521742E-2</v>
      </c>
      <c r="P32" s="10">
        <f t="shared" si="12"/>
        <v>2.8626086956521742E-2</v>
      </c>
      <c r="Q32" s="10">
        <f t="shared" si="12"/>
        <v>2.8626086956521742E-2</v>
      </c>
      <c r="R32" s="10">
        <f t="shared" si="12"/>
        <v>2.1382608695652172E-2</v>
      </c>
      <c r="S32" s="10">
        <f t="shared" si="12"/>
        <v>2.1382608695652172E-2</v>
      </c>
      <c r="T32" s="10">
        <f t="shared" si="12"/>
        <v>2.1382608695652172E-2</v>
      </c>
      <c r="U32" s="10">
        <f t="shared" si="12"/>
        <v>2.1382608695652172E-2</v>
      </c>
      <c r="V32" s="10">
        <f t="shared" si="12"/>
        <v>2.1382608695652172E-2</v>
      </c>
      <c r="W32" s="10">
        <f t="shared" si="12"/>
        <v>2.4763779527559055E-2</v>
      </c>
      <c r="X32" s="10">
        <f t="shared" si="12"/>
        <v>2.1395507147719536E-2</v>
      </c>
      <c r="Y32" s="10">
        <f t="shared" si="12"/>
        <v>2.6613119143239623E-2</v>
      </c>
      <c r="Z32" s="10">
        <f t="shared" si="12"/>
        <v>2.8488080301129232E-2</v>
      </c>
      <c r="AA32" s="10">
        <f t="shared" si="12"/>
        <v>2.8488080301129232E-2</v>
      </c>
      <c r="AB32" s="10">
        <f t="shared" si="12"/>
        <v>2.326850690087829E-2</v>
      </c>
      <c r="AC32" s="10">
        <f t="shared" si="12"/>
        <v>2.3262233375156836E-2</v>
      </c>
      <c r="AD32" s="10">
        <f t="shared" si="12"/>
        <v>2.5803011292346297E-2</v>
      </c>
      <c r="AE32" s="10">
        <f t="shared" ref="AE32" si="13">SUM(AE31/AE23)</f>
        <v>2.4496724240619414E-2</v>
      </c>
      <c r="AF32" s="10"/>
      <c r="AG32" s="14">
        <f t="shared" ref="AG32" si="14">SUM(AG31/AG23)</f>
        <v>0.83296363636363646</v>
      </c>
      <c r="AH32" s="1"/>
      <c r="AI32" s="23"/>
      <c r="AJ32" s="23"/>
    </row>
    <row r="33" spans="1:36" x14ac:dyDescent="0.25">
      <c r="W33" s="1"/>
      <c r="X33" s="1"/>
      <c r="Y33" s="1"/>
      <c r="AG33" s="1"/>
      <c r="AH33" s="1"/>
      <c r="AI33" s="23"/>
      <c r="AJ33" s="23"/>
    </row>
    <row r="34" spans="1:36" x14ac:dyDescent="0.25">
      <c r="A34" t="s">
        <v>19</v>
      </c>
      <c r="K34" s="29"/>
      <c r="W34" s="29"/>
      <c r="X34" s="1"/>
      <c r="Y34" s="1"/>
      <c r="AG34" s="29">
        <f>SUM(AG30/A20)</f>
        <v>2.6389696969696969E-2</v>
      </c>
      <c r="AH34" s="1"/>
      <c r="AI34" s="23"/>
      <c r="AJ34" s="23"/>
    </row>
    <row r="35" spans="1:36" x14ac:dyDescent="0.25">
      <c r="W35" s="1"/>
      <c r="X35" s="1"/>
      <c r="Y35" s="1"/>
      <c r="AG35" s="1"/>
      <c r="AH35" s="1"/>
      <c r="AI35" s="23"/>
      <c r="AJ35" s="23"/>
    </row>
    <row r="36" spans="1:36" x14ac:dyDescent="0.25">
      <c r="A36" t="s">
        <v>23</v>
      </c>
      <c r="K36" s="29"/>
      <c r="W36" s="29"/>
      <c r="X36" s="1"/>
      <c r="Y36" s="1"/>
      <c r="AG36" s="29">
        <f>SUM(AG34*30)</f>
        <v>0.79169090909090911</v>
      </c>
      <c r="AH36" s="1"/>
      <c r="AI36" s="23"/>
      <c r="AJ36" s="23"/>
    </row>
    <row r="37" spans="1:36" x14ac:dyDescent="0.25">
      <c r="W37" s="1"/>
      <c r="X37" s="1"/>
      <c r="Y37" s="1"/>
      <c r="AG37" s="1"/>
      <c r="AH37" s="1"/>
      <c r="AI37" s="23"/>
      <c r="AJ37" s="23"/>
    </row>
    <row r="38" spans="1:36" x14ac:dyDescent="0.25">
      <c r="A38" t="s">
        <v>21</v>
      </c>
      <c r="K38" s="30"/>
      <c r="W38" s="30"/>
      <c r="X38" s="1"/>
      <c r="Y38" s="1"/>
      <c r="AG38" s="30">
        <f>SUM(AG23*AG36)</f>
        <v>870.86</v>
      </c>
      <c r="AH38" s="1"/>
      <c r="AI38" s="23"/>
      <c r="AJ38" s="23"/>
    </row>
    <row r="40" spans="1:36" x14ac:dyDescent="0.25">
      <c r="A40" s="35">
        <v>31</v>
      </c>
    </row>
    <row r="41" spans="1:36" x14ac:dyDescent="0.25">
      <c r="A41" s="1" t="s">
        <v>0</v>
      </c>
      <c r="B41" s="33">
        <v>44531</v>
      </c>
      <c r="C41" s="33">
        <v>44532</v>
      </c>
      <c r="D41" s="33">
        <v>44533</v>
      </c>
      <c r="E41" s="33">
        <v>44534</v>
      </c>
      <c r="F41" s="33">
        <v>44535</v>
      </c>
      <c r="G41" s="33">
        <v>44536</v>
      </c>
      <c r="H41" s="33">
        <v>44537</v>
      </c>
      <c r="I41" s="33">
        <v>44538</v>
      </c>
      <c r="J41" s="33">
        <v>44539</v>
      </c>
      <c r="K41" s="33">
        <v>44540</v>
      </c>
      <c r="L41" s="33">
        <v>44541</v>
      </c>
      <c r="M41" s="33">
        <v>44542</v>
      </c>
      <c r="N41" s="33">
        <v>44543</v>
      </c>
      <c r="O41" s="33">
        <v>44544</v>
      </c>
      <c r="P41" s="33">
        <v>44545</v>
      </c>
      <c r="Q41" s="33">
        <v>44546</v>
      </c>
      <c r="R41" s="33">
        <v>44547</v>
      </c>
      <c r="S41" s="33">
        <v>44548</v>
      </c>
      <c r="T41" s="33">
        <v>44549</v>
      </c>
      <c r="U41" s="33">
        <v>44550</v>
      </c>
      <c r="V41" s="33">
        <v>44551</v>
      </c>
      <c r="W41" s="33">
        <v>44552</v>
      </c>
      <c r="X41" s="33">
        <v>44553</v>
      </c>
      <c r="Y41" s="33">
        <v>44554</v>
      </c>
      <c r="Z41" s="33">
        <v>44555</v>
      </c>
      <c r="AA41" s="33">
        <v>44556</v>
      </c>
      <c r="AB41" s="33">
        <v>44557</v>
      </c>
      <c r="AC41" s="33">
        <v>44558</v>
      </c>
      <c r="AD41" s="33">
        <v>44559</v>
      </c>
      <c r="AE41" s="33">
        <v>44560</v>
      </c>
      <c r="AF41" s="33">
        <v>44561</v>
      </c>
      <c r="AG41" s="9" t="s">
        <v>13</v>
      </c>
      <c r="AH41" s="9" t="s">
        <v>18</v>
      </c>
      <c r="AI41" s="47" t="s">
        <v>28</v>
      </c>
      <c r="AJ41" s="9" t="s">
        <v>33</v>
      </c>
    </row>
    <row r="42" spans="1:36" x14ac:dyDescent="0.25">
      <c r="A42" s="4" t="s">
        <v>27</v>
      </c>
      <c r="B42" s="3" t="s">
        <v>26</v>
      </c>
      <c r="W42" s="1"/>
      <c r="X42" s="1"/>
      <c r="Y42" s="1"/>
      <c r="AG42" s="1"/>
      <c r="AH42" s="1"/>
    </row>
    <row r="43" spans="1:36" x14ac:dyDescent="0.25">
      <c r="A43" s="11" t="s">
        <v>5</v>
      </c>
      <c r="B43" s="23">
        <f>SUM('AI Marketing Main'!B39+'AI Marketing Main (1)'!B39+'Marketing Main (2)'!B39+'AI Marketing Main (3)'!B39+'AI Marketing Main (4)'!B39)</f>
        <v>1739</v>
      </c>
      <c r="C43" s="23">
        <f>SUM('AI Marketing Main'!C39+'AI Marketing Main (1)'!C39+'Marketing Main (2)'!C39+'AI Marketing Main (3)'!C39+'AI Marketing Main (4)'!C39)</f>
        <v>1739</v>
      </c>
      <c r="D43" s="23">
        <f>SUM('AI Marketing Main'!D39+'AI Marketing Main (1)'!D39+'Marketing Main (2)'!D39+'AI Marketing Main (3)'!D39+'AI Marketing Main (4)'!D39)</f>
        <v>1739</v>
      </c>
      <c r="E43" s="23">
        <f>SUM('AI Marketing Main'!E39+'AI Marketing Main (1)'!E39+'Marketing Main (2)'!E39+'AI Marketing Main (3)'!E39+'AI Marketing Main (4)'!E39)</f>
        <v>1839</v>
      </c>
      <c r="F43" s="23">
        <f>SUM('AI Marketing Main'!F39+'AI Marketing Main (1)'!F39+'Marketing Main (2)'!F39+'AI Marketing Main (3)'!F39+'AI Marketing Main (4)'!F39)</f>
        <v>1899</v>
      </c>
      <c r="G43" s="23">
        <f>SUM('AI Marketing Main'!G39+'AI Marketing Main (1)'!G39+'Marketing Main (2)'!G39+'AI Marketing Main (3)'!G39+'AI Marketing Main (4)'!G39)</f>
        <v>1899</v>
      </c>
      <c r="H43" s="23">
        <f>SUM('AI Marketing Main'!H39+'AI Marketing Main (1)'!H39+'Marketing Main (2)'!H39+'AI Marketing Main (3)'!H39+'AI Marketing Main (4)'!H39)</f>
        <v>1899</v>
      </c>
      <c r="I43" s="23">
        <f>SUM('AI Marketing Main'!I39+'AI Marketing Main (1)'!I39+'Marketing Main (2)'!I39+'AI Marketing Main (3)'!I39+'AI Marketing Main (4)'!I39)</f>
        <v>1899</v>
      </c>
      <c r="J43" s="23">
        <f>SUM('AI Marketing Main'!J39+'AI Marketing Main (1)'!J39+'Marketing Main (2)'!J39+'AI Marketing Main (3)'!J39+'AI Marketing Main (4)'!J39)</f>
        <v>1899</v>
      </c>
      <c r="K43" s="23">
        <f>SUM('AI Marketing Main'!K39+'AI Marketing Main (1)'!K39+'Marketing Main (2)'!K39+'AI Marketing Main (3)'!K39+'AI Marketing Main (4)'!K39)</f>
        <v>1899</v>
      </c>
      <c r="L43" s="23">
        <f>SUM('AI Marketing Main'!L39+'AI Marketing Main (1)'!L39+'Marketing Main (2)'!L39+'AI Marketing Main (3)'!L39+'AI Marketing Main (4)'!L39)</f>
        <v>1899</v>
      </c>
      <c r="M43" s="23">
        <f>SUM('AI Marketing Main'!M39+'AI Marketing Main (1)'!M39+'Marketing Main (2)'!M39+'AI Marketing Main (3)'!M39+'AI Marketing Main (4)'!M39)</f>
        <v>1899</v>
      </c>
      <c r="N43" s="23">
        <f>SUM('AI Marketing Main'!N39+'AI Marketing Main (1)'!N39+'Marketing Main (2)'!N39+'AI Marketing Main (3)'!N39+'AI Marketing Main (4)'!N39)</f>
        <v>1899</v>
      </c>
      <c r="O43" s="23">
        <f>SUM('AI Marketing Main'!O39+'AI Marketing Main (1)'!O39+'Marketing Main (2)'!O39+'AI Marketing Main (3)'!O39+'AI Marketing Main (4)'!O39)</f>
        <v>1899</v>
      </c>
      <c r="P43" s="23">
        <f>SUM('AI Marketing Main'!P39+'AI Marketing Main (1)'!P39+'Marketing Main (2)'!P39+'AI Marketing Main (3)'!P39+'AI Marketing Main (4)'!P39)</f>
        <v>1899</v>
      </c>
      <c r="Q43" s="23">
        <f>SUM('AI Marketing Main'!Q39+'AI Marketing Main (1)'!Q39+'Marketing Main (2)'!Q39+'AI Marketing Main (3)'!Q39+'AI Marketing Main (4)'!Q39)</f>
        <v>1899</v>
      </c>
      <c r="R43" s="23">
        <f>SUM('AI Marketing Main'!R39+'AI Marketing Main (1)'!R39+'Marketing Main (2)'!R39+'AI Marketing Main (3)'!R39+'AI Marketing Main (4)'!R39)</f>
        <v>1899</v>
      </c>
      <c r="S43" s="23">
        <f>SUM('AI Marketing Main'!S39+'AI Marketing Main (1)'!S39+'Marketing Main (2)'!S39+'AI Marketing Main (3)'!S39+'AI Marketing Main (4)'!S39)</f>
        <v>1899</v>
      </c>
      <c r="T43" s="23">
        <f>SUM('AI Marketing Main'!T39+'AI Marketing Main (1)'!T39+'Marketing Main (2)'!T39+'AI Marketing Main (3)'!T39+'AI Marketing Main (4)'!T39)</f>
        <v>2079</v>
      </c>
      <c r="U43" s="23">
        <f>SUM('AI Marketing Main'!U39+'AI Marketing Main (1)'!U39+'Marketing Main (2)'!U39+'AI Marketing Main (3)'!U39+'AI Marketing Main (4)'!U39)</f>
        <v>2079</v>
      </c>
      <c r="V43" s="23">
        <f>SUM('AI Marketing Main'!V39+'AI Marketing Main (1)'!V39+'Marketing Main (2)'!V39+'AI Marketing Main (3)'!V39+'AI Marketing Main (4)'!V39)</f>
        <v>2079</v>
      </c>
      <c r="W43" s="23">
        <f>SUM('AI Marketing Main'!W39+'AI Marketing Main (1)'!W39+'Marketing Main (2)'!W39+'AI Marketing Main (3)'!W39+'AI Marketing Main (4)'!W39)</f>
        <v>2079</v>
      </c>
      <c r="X43" s="23">
        <f>SUM('AI Marketing Main'!X39+'AI Marketing Main (1)'!X39+'Marketing Main (2)'!X39+'AI Marketing Main (3)'!X39+'AI Marketing Main (4)'!X39)</f>
        <v>2504</v>
      </c>
      <c r="Y43" s="23">
        <f>SUM('AI Marketing Main'!Y39+'AI Marketing Main (1)'!Y39+'Marketing Main (2)'!Y39+'AI Marketing Main (3)'!Y39+'AI Marketing Main (4)'!Y39)</f>
        <v>2504</v>
      </c>
      <c r="Z43" s="23">
        <f>SUM('AI Marketing Main'!Z39+'AI Marketing Main (1)'!Z39+'Marketing Main (2)'!Z39+'AI Marketing Main (3)'!Z39+'AI Marketing Main (4)'!Z39)</f>
        <v>2504</v>
      </c>
      <c r="AA43" s="23">
        <f>SUM('AI Marketing Main'!AA39+'AI Marketing Main (1)'!AA39+'Marketing Main (2)'!AA39+'AI Marketing Main (3)'!AA39+'AI Marketing Main (4)'!AA39)</f>
        <v>2504</v>
      </c>
      <c r="AB43" s="23">
        <f>SUM('AI Marketing Main'!AB39+'AI Marketing Main (1)'!AB39+'Marketing Main (2)'!AB39+'AI Marketing Main (3)'!AB39+'AI Marketing Main (4)'!AB39)</f>
        <v>2504</v>
      </c>
      <c r="AC43" s="23">
        <f>SUM('AI Marketing Main'!AC39+'AI Marketing Main (1)'!AC39+'Marketing Main (2)'!AC39+'AI Marketing Main (3)'!AC39+'AI Marketing Main (4)'!AC39)</f>
        <v>2504</v>
      </c>
      <c r="AD43" s="23">
        <f>SUM('AI Marketing Main'!AD39+'AI Marketing Main (1)'!AD39+'Marketing Main (2)'!AD39+'AI Marketing Main (3)'!AD39+'AI Marketing Main (4)'!AD39)</f>
        <v>2754</v>
      </c>
      <c r="AE43" s="23">
        <f>SUM('AI Marketing Main'!AE39+'AI Marketing Main (1)'!AE39+'Marketing Main (2)'!AE39+'AI Marketing Main (3)'!AE39+'AI Marketing Main (4)'!AE39)</f>
        <v>2754</v>
      </c>
      <c r="AF43" s="23">
        <f>SUM('AI Marketing Main'!AF39+'AI Marketing Main (1)'!AF39+'Marketing Main (2)'!AF39+'AI Marketing Main (3)'!AF39+'AI Marketing Main (4)'!AF39)</f>
        <v>2754</v>
      </c>
      <c r="AG43" s="23">
        <f>SUM(B43)</f>
        <v>1739</v>
      </c>
      <c r="AH43" s="1"/>
      <c r="AI43" s="23"/>
      <c r="AJ43" s="23"/>
    </row>
    <row r="44" spans="1:36" x14ac:dyDescent="0.25">
      <c r="A44" t="s">
        <v>9</v>
      </c>
      <c r="B44" s="37">
        <f>SUM('AI Marketing Main'!B42)</f>
        <v>13.959999999999999</v>
      </c>
      <c r="C44" s="37">
        <f>SUM('AI Marketing Main'!C42)</f>
        <v>10.029999999999999</v>
      </c>
      <c r="D44" s="37">
        <f>SUM('AI Marketing Main'!D42)</f>
        <v>5.35</v>
      </c>
      <c r="E44" s="37">
        <f>SUM('AI Marketing Main'!E42)</f>
        <v>10.590000000000002</v>
      </c>
      <c r="F44" s="37">
        <f>SUM('AI Marketing Main'!F42)</f>
        <v>5.93</v>
      </c>
      <c r="G44" s="37">
        <f>SUM('AI Marketing Main'!G42)</f>
        <v>13.850000000000001</v>
      </c>
      <c r="H44" s="37">
        <f>SUM('AI Marketing Main'!H42)</f>
        <v>10.45</v>
      </c>
      <c r="I44" s="37">
        <f>SUM('AI Marketing Main'!I42)</f>
        <v>6.740000000000002</v>
      </c>
      <c r="J44" s="37">
        <f>SUM('AI Marketing Main'!J42)</f>
        <v>4.8499999999999996</v>
      </c>
      <c r="K44" s="37">
        <f>SUM('AI Marketing Main'!K42)</f>
        <v>4.8499999999999996</v>
      </c>
      <c r="L44" s="37">
        <f>SUM('AI Marketing Main'!L42)</f>
        <v>10.709999999999999</v>
      </c>
      <c r="M44" s="37">
        <f>SUM('AI Marketing Main'!M42)</f>
        <v>1.58</v>
      </c>
      <c r="N44" s="37">
        <f>SUM('AI Marketing Main'!N42)</f>
        <v>7.01</v>
      </c>
      <c r="O44" s="37">
        <f>SUM('AI Marketing Main'!O42)</f>
        <v>7.26</v>
      </c>
      <c r="P44" s="37">
        <f>SUM('AI Marketing Main'!P42)</f>
        <v>15.01</v>
      </c>
      <c r="Q44" s="37">
        <f>SUM('AI Marketing Main'!Q42)</f>
        <v>12.33</v>
      </c>
      <c r="R44" s="37">
        <f>SUM('AI Marketing Main'!R42)</f>
        <v>-0.74000000000000021</v>
      </c>
      <c r="S44" s="37">
        <f>SUM('AI Marketing Main'!S42)</f>
        <v>12.179999999999998</v>
      </c>
      <c r="T44" s="37">
        <f>SUM('AI Marketing Main'!T42)</f>
        <v>3.1899999999999995</v>
      </c>
      <c r="U44" s="37">
        <f>SUM('AI Marketing Main'!U42)</f>
        <v>-2.4</v>
      </c>
      <c r="V44" s="37">
        <f>SUM('AI Marketing Main'!V42)</f>
        <v>1.1400000000000001</v>
      </c>
      <c r="W44" s="37">
        <f>SUM('AI Marketing Main'!W42)</f>
        <v>-5.23</v>
      </c>
      <c r="X44" s="37">
        <f>SUM('AI Marketing Main'!X42)</f>
        <v>7.4300000000000015</v>
      </c>
      <c r="Y44" s="37">
        <f>SUM('AI Marketing Main'!Y42)</f>
        <v>9.4799999999999986</v>
      </c>
      <c r="Z44" s="37">
        <f>SUM('AI Marketing Main'!Z42)</f>
        <v>3.1799999999999997</v>
      </c>
      <c r="AA44" s="37">
        <f>SUM('AI Marketing Main'!AA42)</f>
        <v>12.72</v>
      </c>
      <c r="AB44" s="37">
        <f>SUM('AI Marketing Main'!AB42)</f>
        <v>-1.5700000000000003</v>
      </c>
      <c r="AC44" s="37">
        <f>SUM('AI Marketing Main'!AC42)</f>
        <v>16.32</v>
      </c>
      <c r="AD44" s="37">
        <f>SUM('AI Marketing Main'!AD42)</f>
        <v>13.909999999999998</v>
      </c>
      <c r="AE44" s="37">
        <f>SUM('AI Marketing Main'!AE42)</f>
        <v>3.0999999999999996</v>
      </c>
      <c r="AF44" s="37">
        <f>SUM('AI Marketing Main'!AF42)</f>
        <v>-2.9999999999999361E-2</v>
      </c>
      <c r="AG44" s="25">
        <f>SUM(B44:AF44)</f>
        <v>213.17999999999998</v>
      </c>
      <c r="AH44" s="15">
        <f>SUM(AG44/'AI Marketing Main'!B39)</f>
        <v>0.44412499999999994</v>
      </c>
      <c r="AI44" s="23">
        <f>SUM(AJ24)</f>
        <v>285.08</v>
      </c>
      <c r="AJ44" s="23">
        <f t="shared" ref="AJ44:AJ48" si="15">SUM(AG44+AI44)</f>
        <v>498.26</v>
      </c>
    </row>
    <row r="45" spans="1:36" x14ac:dyDescent="0.25">
      <c r="A45" t="s">
        <v>10</v>
      </c>
      <c r="B45" s="37">
        <f>SUM('AI Marketing Main (1)'!B42)</f>
        <v>2.99</v>
      </c>
      <c r="C45" s="37">
        <f>SUM('AI Marketing Main (1)'!C42)</f>
        <v>-3.4999999999999991</v>
      </c>
      <c r="D45" s="37">
        <f>SUM('AI Marketing Main (1)'!D42)</f>
        <v>6.4700000000000006</v>
      </c>
      <c r="E45" s="37">
        <f>SUM('AI Marketing Main (1)'!E42)</f>
        <v>12.71</v>
      </c>
      <c r="F45" s="37">
        <f>SUM('AI Marketing Main (1)'!F42)</f>
        <v>-0.1599999999999997</v>
      </c>
      <c r="G45" s="37">
        <f>SUM('AI Marketing Main (1)'!G42)</f>
        <v>1.7799999999999998</v>
      </c>
      <c r="H45" s="37">
        <f>SUM('AI Marketing Main (1)'!H42)</f>
        <v>9.76</v>
      </c>
      <c r="I45" s="37">
        <f>SUM('AI Marketing Main (1)'!I42)</f>
        <v>3.06</v>
      </c>
      <c r="J45" s="37">
        <f>SUM('AI Marketing Main (1)'!J42)</f>
        <v>-0.71</v>
      </c>
      <c r="K45" s="37">
        <f>SUM('AI Marketing Main (1)'!K42)</f>
        <v>2.86</v>
      </c>
      <c r="L45" s="37">
        <f>SUM('AI Marketing Main (1)'!L42)</f>
        <v>0.28000000000000025</v>
      </c>
      <c r="M45" s="37">
        <f>SUM('AI Marketing Main (1)'!M42)</f>
        <v>-0.5</v>
      </c>
      <c r="N45" s="37">
        <f>SUM('AI Marketing Main (1)'!N42)</f>
        <v>-1.98</v>
      </c>
      <c r="O45" s="37">
        <f>SUM('AI Marketing Main (1)'!O42)</f>
        <v>6.32</v>
      </c>
      <c r="P45" s="37">
        <f>SUM('AI Marketing Main (1)'!P42)</f>
        <v>-0.95</v>
      </c>
      <c r="Q45" s="37">
        <f>SUM('AI Marketing Main (1)'!Q42)</f>
        <v>-0.13999999999999968</v>
      </c>
      <c r="R45" s="37">
        <f>SUM('AI Marketing Main (1)'!R42)</f>
        <v>-0.20999999999999996</v>
      </c>
      <c r="S45" s="37">
        <f>SUM('AI Marketing Main (1)'!S42)</f>
        <v>-4.59</v>
      </c>
      <c r="T45" s="37">
        <f>SUM('AI Marketing Main (1)'!T42)</f>
        <v>6.91</v>
      </c>
      <c r="U45" s="37">
        <f>SUM('AI Marketing Main (1)'!U42)</f>
        <v>2.9499999999999993</v>
      </c>
      <c r="V45" s="37">
        <f>SUM('AI Marketing Main (1)'!V42)</f>
        <v>9.23</v>
      </c>
      <c r="W45" s="37">
        <f>SUM('AI Marketing Main (1)'!W42)</f>
        <v>8.35</v>
      </c>
      <c r="X45" s="37">
        <f>SUM('AI Marketing Main (1)'!X42)</f>
        <v>8.16</v>
      </c>
      <c r="Y45" s="37">
        <f>SUM('AI Marketing Main (1)'!Y42)</f>
        <v>13.66</v>
      </c>
      <c r="Z45" s="37">
        <f>SUM('AI Marketing Main (1)'!Z42)</f>
        <v>0.66999999999999993</v>
      </c>
      <c r="AA45" s="37">
        <f>SUM('AI Marketing Main (1)'!AA42)</f>
        <v>7.9300000000000006</v>
      </c>
      <c r="AB45" s="37">
        <f>SUM('AI Marketing Main (1)'!AB42)</f>
        <v>-1.8099999999999996</v>
      </c>
      <c r="AC45" s="37">
        <f>SUM('AI Marketing Main (1)'!AC42)</f>
        <v>9.32</v>
      </c>
      <c r="AD45" s="37">
        <f>SUM('AI Marketing Main (1)'!AD42)</f>
        <v>-2.5099999999999998</v>
      </c>
      <c r="AE45" s="37">
        <f>SUM('AI Marketing Main (1)'!AE42)</f>
        <v>-1.7999999999999998</v>
      </c>
      <c r="AF45" s="37">
        <f>SUM('AI Marketing Main (1)'!AF42)</f>
        <v>4.6800000000000006</v>
      </c>
      <c r="AG45" s="25">
        <f t="shared" ref="AG45:AG48" si="16">SUM(B45:AF45)</f>
        <v>99.230000000000018</v>
      </c>
      <c r="AH45" s="15">
        <f>SUM(AG45/'AI Marketing Main (1)'!B39)</f>
        <v>0.27563888888888893</v>
      </c>
      <c r="AI45" s="23">
        <f t="shared" ref="AI45:AI48" si="17">SUM(AJ25)</f>
        <v>258.18</v>
      </c>
      <c r="AJ45" s="23">
        <f t="shared" si="15"/>
        <v>357.41</v>
      </c>
    </row>
    <row r="46" spans="1:36" x14ac:dyDescent="0.25">
      <c r="A46" t="s">
        <v>11</v>
      </c>
      <c r="B46" s="37">
        <f>SUM('Marketing Main (2)'!B42)</f>
        <v>16.309999999999999</v>
      </c>
      <c r="C46" s="37">
        <f>SUM('Marketing Main (2)'!C42)</f>
        <v>5.2900000000000009</v>
      </c>
      <c r="D46" s="37">
        <f>SUM('Marketing Main (2)'!D42)</f>
        <v>-1.2999999999999998</v>
      </c>
      <c r="E46" s="37">
        <f>SUM('Marketing Main (2)'!E42)</f>
        <v>-6.15</v>
      </c>
      <c r="F46" s="37">
        <f>SUM('Marketing Main (2)'!F42)</f>
        <v>-3.080000000000001</v>
      </c>
      <c r="G46" s="37">
        <f>SUM('Marketing Main (2)'!G42)</f>
        <v>4.4799999999999995</v>
      </c>
      <c r="H46" s="37">
        <f>SUM('Marketing Main (2)'!H42)</f>
        <v>5.76</v>
      </c>
      <c r="I46" s="37">
        <f>SUM('Marketing Main (2)'!I42)</f>
        <v>-0.71</v>
      </c>
      <c r="J46" s="37">
        <f>SUM('Marketing Main (2)'!J42)</f>
        <v>3.1799999999999997</v>
      </c>
      <c r="K46" s="37">
        <f>SUM('Marketing Main (2)'!K42)</f>
        <v>5.1099999999999994</v>
      </c>
      <c r="L46" s="37">
        <f>SUM('Marketing Main (2)'!L42)</f>
        <v>-0.34000000000000008</v>
      </c>
      <c r="M46" s="37">
        <f>SUM('Marketing Main (2)'!M42)</f>
        <v>-1.1600000000000001</v>
      </c>
      <c r="N46" s="37">
        <f>SUM('Marketing Main (2)'!N42)</f>
        <v>2.2699999999999996</v>
      </c>
      <c r="O46" s="37">
        <f>SUM('Marketing Main (2)'!O42)</f>
        <v>-0.8</v>
      </c>
      <c r="P46" s="37">
        <f>SUM('Marketing Main (2)'!P42)</f>
        <v>6.21</v>
      </c>
      <c r="Q46" s="37">
        <f>SUM('Marketing Main (2)'!Q42)</f>
        <v>2.0000000000000018E-2</v>
      </c>
      <c r="R46" s="37">
        <f>SUM('Marketing Main (2)'!R42)</f>
        <v>-0.18999999999999995</v>
      </c>
      <c r="S46" s="37">
        <f>SUM('Marketing Main (2)'!S42)</f>
        <v>4.9999999999999822E-2</v>
      </c>
      <c r="T46" s="37">
        <f>SUM('Marketing Main (2)'!T42)</f>
        <v>1.38</v>
      </c>
      <c r="U46" s="37">
        <f>SUM('Marketing Main (2)'!U42)</f>
        <v>4.95</v>
      </c>
      <c r="V46" s="37">
        <f>SUM('Marketing Main (2)'!V42)</f>
        <v>-1.51</v>
      </c>
      <c r="W46" s="37">
        <f>SUM('Marketing Main (2)'!W42)</f>
        <v>0</v>
      </c>
      <c r="X46" s="37">
        <f>SUM('Marketing Main (2)'!X42)</f>
        <v>3.87</v>
      </c>
      <c r="Y46" s="37">
        <f>SUM('Marketing Main (2)'!Y42)</f>
        <v>3.7299999999999995</v>
      </c>
      <c r="Z46" s="37">
        <f>SUM('Marketing Main (2)'!Z42)</f>
        <v>7.4299999999999988</v>
      </c>
      <c r="AA46" s="37">
        <f>SUM('Marketing Main (2)'!AA42)</f>
        <v>-0.45999999999999996</v>
      </c>
      <c r="AB46" s="37">
        <f>SUM('Marketing Main (2)'!AB42)</f>
        <v>3.7499999999999991</v>
      </c>
      <c r="AC46" s="37">
        <f>SUM('Marketing Main (2)'!AC42)</f>
        <v>0.21999999999999975</v>
      </c>
      <c r="AD46" s="37">
        <f>SUM('Marketing Main (2)'!AD42)</f>
        <v>7.5699999999999994</v>
      </c>
      <c r="AE46" s="37">
        <f>SUM('Marketing Main (2)'!AE42)</f>
        <v>2.8600000000000003</v>
      </c>
      <c r="AF46" s="37">
        <f>SUM('Marketing Main (2)'!AF42)</f>
        <v>4.3900000000000006</v>
      </c>
      <c r="AG46" s="25">
        <f t="shared" si="16"/>
        <v>73.13</v>
      </c>
      <c r="AH46" s="15">
        <f>SUM(AG46/'Marketing Main (2)'!B39)</f>
        <v>0.23977049180327867</v>
      </c>
      <c r="AI46" s="23">
        <f t="shared" si="17"/>
        <v>160.49</v>
      </c>
      <c r="AJ46" s="23">
        <f t="shared" si="15"/>
        <v>233.62</v>
      </c>
    </row>
    <row r="47" spans="1:36" x14ac:dyDescent="0.25">
      <c r="A47" t="s">
        <v>12</v>
      </c>
      <c r="B47" s="37">
        <f>SUM('AI Marketing Main (3)'!B42)</f>
        <v>5.01</v>
      </c>
      <c r="C47" s="37">
        <f>SUM('AI Marketing Main (3)'!C42)</f>
        <v>-1.53</v>
      </c>
      <c r="D47" s="37">
        <f>SUM('AI Marketing Main (3)'!D42)</f>
        <v>-2.42</v>
      </c>
      <c r="E47" s="37">
        <f>SUM('AI Marketing Main (3)'!E42)</f>
        <v>-0.62000000000000011</v>
      </c>
      <c r="F47" s="37">
        <f>SUM('AI Marketing Main (3)'!F42)</f>
        <v>4.18</v>
      </c>
      <c r="G47" s="37">
        <f>SUM('AI Marketing Main (3)'!G42)</f>
        <v>2.66</v>
      </c>
      <c r="H47" s="37">
        <f>SUM('AI Marketing Main (3)'!H42)</f>
        <v>7.17</v>
      </c>
      <c r="I47" s="37">
        <f>SUM('AI Marketing Main (3)'!I42)</f>
        <v>7.67</v>
      </c>
      <c r="J47" s="37">
        <f>SUM('AI Marketing Main (3)'!J42)</f>
        <v>-2.2999999999999998</v>
      </c>
      <c r="K47" s="37">
        <f>SUM('AI Marketing Main (3)'!K42)</f>
        <v>1.96</v>
      </c>
      <c r="L47" s="37">
        <f>SUM('AI Marketing Main (3)'!L42)</f>
        <v>-3.0699999999999994</v>
      </c>
      <c r="M47" s="37">
        <f>SUM('AI Marketing Main (3)'!M42)</f>
        <v>-1.92</v>
      </c>
      <c r="N47" s="37">
        <f>SUM('AI Marketing Main (3)'!N42)</f>
        <v>0.47000000000000064</v>
      </c>
      <c r="O47" s="37">
        <f>SUM('AI Marketing Main (3)'!O42)</f>
        <v>0.39000000000000057</v>
      </c>
      <c r="P47" s="37">
        <f>SUM('AI Marketing Main (3)'!P42)</f>
        <v>4.4600000000000009</v>
      </c>
      <c r="Q47" s="37">
        <f>SUM('AI Marketing Main (3)'!Q42)</f>
        <v>6.59</v>
      </c>
      <c r="R47" s="37">
        <f>SUM('AI Marketing Main (3)'!R42)</f>
        <v>-0.13999999999999968</v>
      </c>
      <c r="S47" s="37">
        <f>SUM('AI Marketing Main (3)'!S42)</f>
        <v>4.4399999999999995</v>
      </c>
      <c r="T47" s="37">
        <f>SUM('AI Marketing Main (3)'!T42)</f>
        <v>4.62</v>
      </c>
      <c r="U47" s="37">
        <f>SUM('AI Marketing Main (3)'!U42)</f>
        <v>3.7300000000000004</v>
      </c>
      <c r="V47" s="37">
        <f>SUM('AI Marketing Main (3)'!V42)</f>
        <v>-0.41999999999999993</v>
      </c>
      <c r="W47" s="37">
        <f>SUM('AI Marketing Main (3)'!W42)</f>
        <v>5.76</v>
      </c>
      <c r="X47" s="37">
        <f>SUM('AI Marketing Main (3)'!X42)</f>
        <v>0.82000000000000006</v>
      </c>
      <c r="Y47" s="37">
        <f>SUM('AI Marketing Main (3)'!Y42)</f>
        <v>-1.38</v>
      </c>
      <c r="Z47" s="37">
        <f>SUM('AI Marketing Main (3)'!Z42)</f>
        <v>-0.93</v>
      </c>
      <c r="AA47" s="37">
        <f>SUM('AI Marketing Main (3)'!AA42)</f>
        <v>-0.9</v>
      </c>
      <c r="AB47" s="37">
        <f>SUM('AI Marketing Main (3)'!AB42)</f>
        <v>1.7699999999999998</v>
      </c>
      <c r="AC47" s="37">
        <f>SUM('AI Marketing Main (3)'!AC42)</f>
        <v>5.33</v>
      </c>
      <c r="AD47" s="37">
        <f>SUM('AI Marketing Main (3)'!AD42)</f>
        <v>1.34</v>
      </c>
      <c r="AE47" s="37">
        <f>SUM('AI Marketing Main (3)'!AE42)</f>
        <v>-8.49</v>
      </c>
      <c r="AF47" s="37">
        <f>SUM('AI Marketing Main (3)'!AF42)</f>
        <v>12.270000000000001</v>
      </c>
      <c r="AG47" s="25">
        <f t="shared" si="16"/>
        <v>56.519999999999996</v>
      </c>
      <c r="AH47" s="15">
        <f>SUM(AG47/'AI Marketing Main (3)'!B39)</f>
        <v>0.16382608695652173</v>
      </c>
      <c r="AI47" s="23">
        <f t="shared" si="17"/>
        <v>264.77</v>
      </c>
      <c r="AJ47" s="23">
        <f t="shared" si="15"/>
        <v>321.28999999999996</v>
      </c>
    </row>
    <row r="48" spans="1:36" x14ac:dyDescent="0.25">
      <c r="A48" t="s">
        <v>25</v>
      </c>
      <c r="B48" s="37">
        <f>SUM('AI Marketing Main (4)'!B42)</f>
        <v>0.43000000000000016</v>
      </c>
      <c r="C48" s="37">
        <f>SUM('AI Marketing Main (4)'!C42)</f>
        <v>0.69</v>
      </c>
      <c r="D48" s="37">
        <f>SUM('AI Marketing Main (4)'!D42)</f>
        <v>-0.62000000000000011</v>
      </c>
      <c r="E48" s="37">
        <f>SUM('AI Marketing Main (4)'!E42)</f>
        <v>4.1999999999999993</v>
      </c>
      <c r="F48" s="37">
        <f>SUM('AI Marketing Main (4)'!F42)</f>
        <v>-0.45999999999999996</v>
      </c>
      <c r="G48" s="37">
        <f>SUM('AI Marketing Main (4)'!G42)</f>
        <v>3.1</v>
      </c>
      <c r="H48" s="37">
        <f>SUM('AI Marketing Main (4)'!H42)</f>
        <v>1.3599999999999999</v>
      </c>
      <c r="I48" s="37">
        <f>SUM('AI Marketing Main (4)'!I42)</f>
        <v>-0.91999999999999993</v>
      </c>
      <c r="J48" s="37">
        <f>SUM('AI Marketing Main (4)'!J42)</f>
        <v>6.379999999999999</v>
      </c>
      <c r="K48" s="37">
        <f>SUM('AI Marketing Main (4)'!K42)</f>
        <v>1.8599999999999999</v>
      </c>
      <c r="L48" s="37">
        <f>SUM('AI Marketing Main (4)'!L42)</f>
        <v>-0.89999999999999991</v>
      </c>
      <c r="M48" s="37">
        <f>SUM('AI Marketing Main (4)'!M42)</f>
        <v>-0.37000000000000011</v>
      </c>
      <c r="N48" s="37">
        <f>SUM('AI Marketing Main (4)'!N42)</f>
        <v>14.870000000000001</v>
      </c>
      <c r="O48" s="37">
        <f>SUM('AI Marketing Main (4)'!O42)</f>
        <v>8.25</v>
      </c>
      <c r="P48" s="37">
        <f>SUM('AI Marketing Main (4)'!P42)</f>
        <v>0.30000000000000027</v>
      </c>
      <c r="Q48" s="37">
        <f>SUM('AI Marketing Main (4)'!Q42)</f>
        <v>3.0100000000000002</v>
      </c>
      <c r="R48" s="37">
        <f>SUM('AI Marketing Main (4)'!R42)</f>
        <v>6.9599999999999991</v>
      </c>
      <c r="S48" s="37">
        <f>SUM('AI Marketing Main (4)'!S42)</f>
        <v>5</v>
      </c>
      <c r="T48" s="37">
        <f>SUM('AI Marketing Main (4)'!T42)</f>
        <v>-0.2799999999999998</v>
      </c>
      <c r="U48" s="37">
        <f>SUM('AI Marketing Main (4)'!U42)</f>
        <v>6.59</v>
      </c>
      <c r="V48" s="37">
        <f>SUM('AI Marketing Main (4)'!V42)</f>
        <v>0.10999999999999988</v>
      </c>
      <c r="W48" s="37">
        <f>SUM('AI Marketing Main (4)'!W42)</f>
        <v>-1.52</v>
      </c>
      <c r="X48" s="37">
        <f>SUM('AI Marketing Main (4)'!X42)</f>
        <v>9.51</v>
      </c>
      <c r="Y48" s="37">
        <f>SUM('AI Marketing Main (4)'!Y42)</f>
        <v>3.57</v>
      </c>
      <c r="Z48" s="37">
        <f>SUM('AI Marketing Main (4)'!Z42)</f>
        <v>4.3499999999999996</v>
      </c>
      <c r="AA48" s="37">
        <f>SUM('AI Marketing Main (4)'!AA42)</f>
        <v>-2.88</v>
      </c>
      <c r="AB48" s="37">
        <f>SUM('AI Marketing Main (4)'!AB42)</f>
        <v>2.94</v>
      </c>
      <c r="AC48" s="37">
        <f>SUM('AI Marketing Main (4)'!AC42)</f>
        <v>0.6599999999999997</v>
      </c>
      <c r="AD48" s="37">
        <f>SUM('AI Marketing Main (4)'!AD42)</f>
        <v>-2.76</v>
      </c>
      <c r="AE48" s="37">
        <f>SUM('AI Marketing Main (4)'!AE42)</f>
        <v>15.2</v>
      </c>
      <c r="AF48" s="37">
        <f>SUM('AI Marketing Main (4)'!AF42)</f>
        <v>-2.29</v>
      </c>
      <c r="AG48" s="25">
        <f t="shared" si="16"/>
        <v>86.339999999999975</v>
      </c>
      <c r="AH48" s="15">
        <f>SUM(AG48/'AI Marketing Main (4)'!B39)</f>
        <v>0.34674698795180714</v>
      </c>
      <c r="AI48" s="23">
        <f t="shared" si="17"/>
        <v>39.230000000000004</v>
      </c>
      <c r="AJ48" s="23">
        <f t="shared" si="15"/>
        <v>125.56999999999998</v>
      </c>
    </row>
    <row r="49" spans="1:36" x14ac:dyDescent="0.25">
      <c r="A49" s="8" t="s">
        <v>1</v>
      </c>
      <c r="B49" s="26">
        <f>SUM(B44:B48)</f>
        <v>38.699999999999996</v>
      </c>
      <c r="C49" s="26">
        <f t="shared" ref="C49:AF49" si="18">SUM(C44:C48)</f>
        <v>10.98</v>
      </c>
      <c r="D49" s="26">
        <f t="shared" si="18"/>
        <v>7.4799999999999995</v>
      </c>
      <c r="E49" s="26">
        <f t="shared" si="18"/>
        <v>20.730000000000004</v>
      </c>
      <c r="F49" s="26">
        <f t="shared" si="18"/>
        <v>6.4099999999999984</v>
      </c>
      <c r="G49" s="26">
        <f t="shared" si="18"/>
        <v>25.87</v>
      </c>
      <c r="H49" s="26">
        <f t="shared" si="18"/>
        <v>34.5</v>
      </c>
      <c r="I49" s="26">
        <f t="shared" si="18"/>
        <v>15.840000000000005</v>
      </c>
      <c r="J49" s="26">
        <f t="shared" si="18"/>
        <v>11.399999999999999</v>
      </c>
      <c r="K49" s="26">
        <f t="shared" si="18"/>
        <v>16.639999999999997</v>
      </c>
      <c r="L49" s="26">
        <f t="shared" si="18"/>
        <v>6.68</v>
      </c>
      <c r="M49" s="26">
        <f t="shared" si="18"/>
        <v>-2.37</v>
      </c>
      <c r="N49" s="26">
        <f t="shared" si="18"/>
        <v>22.64</v>
      </c>
      <c r="O49" s="26">
        <f t="shared" si="18"/>
        <v>21.42</v>
      </c>
      <c r="P49" s="26">
        <f t="shared" si="18"/>
        <v>25.03</v>
      </c>
      <c r="Q49" s="26">
        <f t="shared" si="18"/>
        <v>21.810000000000002</v>
      </c>
      <c r="R49" s="26">
        <f t="shared" si="18"/>
        <v>5.68</v>
      </c>
      <c r="S49" s="26">
        <f t="shared" si="18"/>
        <v>17.079999999999998</v>
      </c>
      <c r="T49" s="26">
        <f t="shared" si="18"/>
        <v>15.820000000000002</v>
      </c>
      <c r="U49" s="26">
        <f t="shared" si="18"/>
        <v>15.82</v>
      </c>
      <c r="V49" s="26">
        <f t="shared" si="18"/>
        <v>8.5500000000000007</v>
      </c>
      <c r="W49" s="26">
        <f t="shared" si="18"/>
        <v>7.3599999999999994</v>
      </c>
      <c r="X49" s="26">
        <f t="shared" si="18"/>
        <v>29.79</v>
      </c>
      <c r="Y49" s="26">
        <f t="shared" si="18"/>
        <v>29.060000000000002</v>
      </c>
      <c r="Z49" s="26">
        <f t="shared" si="18"/>
        <v>14.699999999999998</v>
      </c>
      <c r="AA49" s="26">
        <f t="shared" si="18"/>
        <v>16.410000000000004</v>
      </c>
      <c r="AB49" s="26">
        <f t="shared" si="18"/>
        <v>5.0799999999999983</v>
      </c>
      <c r="AC49" s="26">
        <f t="shared" si="18"/>
        <v>31.849999999999998</v>
      </c>
      <c r="AD49" s="26">
        <f t="shared" si="18"/>
        <v>17.549999999999997</v>
      </c>
      <c r="AE49" s="26">
        <f t="shared" si="18"/>
        <v>10.87</v>
      </c>
      <c r="AF49" s="26">
        <f t="shared" si="18"/>
        <v>19.020000000000003</v>
      </c>
      <c r="AG49" s="27">
        <f>SUM(AG44:AG48)</f>
        <v>528.39999999999986</v>
      </c>
      <c r="AH49" s="15"/>
      <c r="AI49" s="23">
        <f>SUM(AI44:AI48)</f>
        <v>1007.75</v>
      </c>
      <c r="AJ49" s="38">
        <f>SUM(AG49+AI49)</f>
        <v>1536.1499999999999</v>
      </c>
    </row>
    <row r="50" spans="1:36" x14ac:dyDescent="0.25">
      <c r="A50" t="s">
        <v>6</v>
      </c>
      <c r="B50" s="10">
        <f>SUM(B49/B43)</f>
        <v>2.2254169062679699E-2</v>
      </c>
      <c r="C50" s="10">
        <f t="shared" ref="C50:AE50" si="19">SUM(C49/C43)</f>
        <v>6.3139735480161018E-3</v>
      </c>
      <c r="D50" s="10">
        <f t="shared" si="19"/>
        <v>4.3013225991949391E-3</v>
      </c>
      <c r="E50" s="10">
        <f t="shared" si="19"/>
        <v>1.1272430668841763E-2</v>
      </c>
      <c r="F50" s="10">
        <f t="shared" si="19"/>
        <v>3.3754607688256969E-3</v>
      </c>
      <c r="G50" s="10">
        <f t="shared" si="19"/>
        <v>1.3622959452343339E-2</v>
      </c>
      <c r="H50" s="10">
        <f t="shared" si="19"/>
        <v>1.8167456556082148E-2</v>
      </c>
      <c r="I50" s="10">
        <f t="shared" si="19"/>
        <v>8.3412322274881538E-3</v>
      </c>
      <c r="J50" s="10">
        <f t="shared" si="19"/>
        <v>6.0031595576619263E-3</v>
      </c>
      <c r="K50" s="10">
        <f t="shared" si="19"/>
        <v>8.7625065824117939E-3</v>
      </c>
      <c r="L50" s="10">
        <f t="shared" si="19"/>
        <v>3.5176408636124275E-3</v>
      </c>
      <c r="M50" s="43">
        <f t="shared" si="19"/>
        <v>-1.2480252764612955E-3</v>
      </c>
      <c r="N50" s="10">
        <f t="shared" si="19"/>
        <v>1.1922064244339127E-2</v>
      </c>
      <c r="O50" s="10">
        <f t="shared" si="19"/>
        <v>1.127962085308057E-2</v>
      </c>
      <c r="P50" s="10">
        <f t="shared" si="19"/>
        <v>1.3180621379673513E-2</v>
      </c>
      <c r="Q50" s="10">
        <f t="shared" si="19"/>
        <v>1.1484992101105847E-2</v>
      </c>
      <c r="R50" s="10">
        <f t="shared" si="19"/>
        <v>2.9910479199578726E-3</v>
      </c>
      <c r="S50" s="10">
        <f t="shared" si="19"/>
        <v>8.9942074776197985E-3</v>
      </c>
      <c r="T50" s="10">
        <f t="shared" si="19"/>
        <v>7.6094276094276101E-3</v>
      </c>
      <c r="U50" s="10">
        <f t="shared" si="19"/>
        <v>7.6094276094276093E-3</v>
      </c>
      <c r="V50" s="10">
        <f t="shared" si="19"/>
        <v>4.1125541125541128E-3</v>
      </c>
      <c r="W50" s="10">
        <f t="shared" si="19"/>
        <v>3.54016354016354E-3</v>
      </c>
      <c r="X50" s="10">
        <f t="shared" si="19"/>
        <v>1.1896964856230031E-2</v>
      </c>
      <c r="Y50" s="10">
        <f t="shared" si="19"/>
        <v>1.1605431309904154E-2</v>
      </c>
      <c r="Z50" s="10">
        <f t="shared" si="19"/>
        <v>5.870607028753993E-3</v>
      </c>
      <c r="AA50" s="10">
        <f t="shared" si="19"/>
        <v>6.5535143769968069E-3</v>
      </c>
      <c r="AB50" s="10">
        <f t="shared" si="19"/>
        <v>2.0287539936102231E-3</v>
      </c>
      <c r="AC50" s="10">
        <f t="shared" si="19"/>
        <v>1.2719648562300319E-2</v>
      </c>
      <c r="AD50" s="10">
        <f t="shared" si="19"/>
        <v>6.3725490196078422E-3</v>
      </c>
      <c r="AE50" s="10">
        <f t="shared" si="19"/>
        <v>3.946986201888162E-3</v>
      </c>
      <c r="AF50" s="10">
        <f t="shared" ref="AF50" si="20">SUM(AF49/AF43)</f>
        <v>6.9063180827886725E-3</v>
      </c>
      <c r="AG50" s="5">
        <f>SUM(AG49/AG43)</f>
        <v>0.30385278895917184</v>
      </c>
      <c r="AH50" s="1"/>
      <c r="AI50" s="23"/>
      <c r="AJ50" s="23"/>
    </row>
    <row r="51" spans="1:36" x14ac:dyDescent="0.25">
      <c r="A51" t="s">
        <v>14</v>
      </c>
      <c r="B51" s="3">
        <f>SUM('AI Marketing Main'!B41+'AI Marketing Main (1)'!B41+'Marketing Main (2)'!B41+'AI Marketing Main (3)'!B41+'AI Marketing Main (4)'!B41)</f>
        <v>36.659999999999997</v>
      </c>
      <c r="C51" s="3">
        <f>SUM('AI Marketing Main'!C41+'AI Marketing Main (1)'!C41+'Marketing Main (2)'!C41+'AI Marketing Main (3)'!C41+'AI Marketing Main (4)'!C41)</f>
        <v>36.859999999999992</v>
      </c>
      <c r="D51" s="3">
        <f>SUM('AI Marketing Main'!D41+'AI Marketing Main (1)'!D41+'Marketing Main (2)'!D41+'AI Marketing Main (3)'!D41+'AI Marketing Main (4)'!D41)</f>
        <v>36.859999999999992</v>
      </c>
      <c r="E51" s="3">
        <f>SUM('AI Marketing Main'!E41+'AI Marketing Main (1)'!E41+'Marketing Main (2)'!E41+'AI Marketing Main (3)'!E41+'AI Marketing Main (4)'!E41)</f>
        <v>40.659999999999997</v>
      </c>
      <c r="F51" s="3">
        <f>SUM('AI Marketing Main'!F41+'AI Marketing Main (1)'!F41+'Marketing Main (2)'!F41+'AI Marketing Main (3)'!F41+'AI Marketing Main (4)'!F41)</f>
        <v>37.22</v>
      </c>
      <c r="G51" s="3">
        <f>SUM('AI Marketing Main'!G41+'AI Marketing Main (1)'!G41+'Marketing Main (2)'!G41+'AI Marketing Main (3)'!G41+'AI Marketing Main (4)'!G41)</f>
        <v>34.46</v>
      </c>
      <c r="H51" s="3">
        <f>SUM('AI Marketing Main'!H41+'AI Marketing Main (1)'!H41+'Marketing Main (2)'!H41+'AI Marketing Main (3)'!H41+'AI Marketing Main (4)'!H41)</f>
        <v>34.489999999999995</v>
      </c>
      <c r="I51" s="3">
        <f>SUM('AI Marketing Main'!I41+'AI Marketing Main (1)'!I41+'Marketing Main (2)'!I41+'AI Marketing Main (3)'!I41+'AI Marketing Main (4)'!I41)</f>
        <v>28.69</v>
      </c>
      <c r="J51" s="3">
        <f>SUM('AI Marketing Main'!J41+'AI Marketing Main (1)'!J41+'Marketing Main (2)'!J41+'AI Marketing Main (3)'!J41+'AI Marketing Main (4)'!J41)</f>
        <v>28.64</v>
      </c>
      <c r="K51" s="3">
        <f>SUM('AI Marketing Main'!K41+'AI Marketing Main (1)'!K41+'Marketing Main (2)'!K41+'AI Marketing Main (3)'!K41+'AI Marketing Main (4)'!K41)</f>
        <v>23.14</v>
      </c>
      <c r="L51" s="3">
        <f>SUM('AI Marketing Main'!L41+'AI Marketing Main (1)'!L41+'Marketing Main (2)'!L41+'AI Marketing Main (3)'!L41+'AI Marketing Main (4)'!L41)</f>
        <v>23.03</v>
      </c>
      <c r="M51" s="3">
        <f>SUM('AI Marketing Main'!M41+'AI Marketing Main (1)'!M41+'Marketing Main (2)'!M41+'AI Marketing Main (3)'!M41+'AI Marketing Main (4)'!M41)</f>
        <v>23.03</v>
      </c>
      <c r="N51" s="3">
        <f>SUM('AI Marketing Main'!N41+'AI Marketing Main (1)'!N41+'Marketing Main (2)'!N41+'AI Marketing Main (3)'!N41+'AI Marketing Main (4)'!N41)</f>
        <v>23.03</v>
      </c>
      <c r="O51" s="3">
        <f>SUM('AI Marketing Main'!O41+'AI Marketing Main (1)'!O41+'Marketing Main (2)'!O41+'AI Marketing Main (3)'!O41+'AI Marketing Main (4)'!O41)</f>
        <v>23.03</v>
      </c>
      <c r="P51" s="3">
        <f>SUM('AI Marketing Main'!P41+'AI Marketing Main (1)'!P41+'Marketing Main (2)'!P41+'AI Marketing Main (3)'!P41+'AI Marketing Main (4)'!P41)</f>
        <v>23.03</v>
      </c>
      <c r="Q51" s="3">
        <f>SUM('AI Marketing Main'!Q41+'AI Marketing Main (1)'!Q41+'Marketing Main (2)'!Q41+'AI Marketing Main (3)'!Q41+'AI Marketing Main (4)'!Q41)</f>
        <v>23.03</v>
      </c>
      <c r="R51" s="3">
        <f>SUM('AI Marketing Main'!R41+'AI Marketing Main (1)'!R41+'Marketing Main (2)'!R41+'AI Marketing Main (3)'!R41+'AI Marketing Main (4)'!R41)</f>
        <v>23.03</v>
      </c>
      <c r="S51" s="3">
        <f>SUM('AI Marketing Main'!S41+'AI Marketing Main (1)'!S41+'Marketing Main (2)'!S41+'AI Marketing Main (3)'!S41+'AI Marketing Main (4)'!S41)</f>
        <v>27.419999999999998</v>
      </c>
      <c r="T51" s="3">
        <f>SUM('AI Marketing Main'!T41+'AI Marketing Main (1)'!T41+'Marketing Main (2)'!T41+'AI Marketing Main (3)'!T41+'AI Marketing Main (4)'!T41)</f>
        <v>24.419999999999998</v>
      </c>
      <c r="U51" s="3">
        <f>SUM('AI Marketing Main'!U41+'AI Marketing Main (1)'!U41+'Marketing Main (2)'!U41+'AI Marketing Main (3)'!U41+'AI Marketing Main (4)'!U41)</f>
        <v>20.400000000000002</v>
      </c>
      <c r="V51" s="3">
        <f>SUM('AI Marketing Main'!V41+'AI Marketing Main (1)'!V41+'Marketing Main (2)'!V41+'AI Marketing Main (3)'!V41+'AI Marketing Main (4)'!V41)</f>
        <v>17.68</v>
      </c>
      <c r="W51" s="3">
        <f>SUM('AI Marketing Main'!W41+'AI Marketing Main (1)'!W41+'Marketing Main (2)'!W41+'AI Marketing Main (3)'!W41+'AI Marketing Main (4)'!W41)</f>
        <v>27.68</v>
      </c>
      <c r="X51" s="3">
        <f>SUM('AI Marketing Main'!X41+'AI Marketing Main (1)'!X41+'Marketing Main (2)'!X41+'AI Marketing Main (3)'!X41+'AI Marketing Main (4)'!X41)</f>
        <v>27.68</v>
      </c>
      <c r="Y51" s="3">
        <f>SUM('AI Marketing Main'!Y41+'AI Marketing Main (1)'!Y41+'Marketing Main (2)'!Y41+'AI Marketing Main (3)'!Y41+'AI Marketing Main (4)'!Y41)</f>
        <v>25.040000000000003</v>
      </c>
      <c r="Z51" s="3">
        <f>SUM('AI Marketing Main'!Z41+'AI Marketing Main (1)'!Z41+'Marketing Main (2)'!Z41+'AI Marketing Main (3)'!Z41+'AI Marketing Main (4)'!Z41)</f>
        <v>25.07</v>
      </c>
      <c r="AA51" s="3">
        <f>SUM('AI Marketing Main'!AA41+'AI Marketing Main (1)'!AA41+'Marketing Main (2)'!AA41+'AI Marketing Main (3)'!AA41+'AI Marketing Main (4)'!AA41)</f>
        <v>25.07</v>
      </c>
      <c r="AB51" s="3">
        <f>SUM('AI Marketing Main'!AB41+'AI Marketing Main (1)'!AB41+'Marketing Main (2)'!AB41+'AI Marketing Main (3)'!AB41+'AI Marketing Main (4)'!AB41)</f>
        <v>25.07</v>
      </c>
      <c r="AC51" s="3">
        <f>SUM('AI Marketing Main'!AC41+'AI Marketing Main (1)'!AC41+'Marketing Main (2)'!AC41+'AI Marketing Main (3)'!AC41+'AI Marketing Main (4)'!AC41)</f>
        <v>25.07</v>
      </c>
      <c r="AD51" s="3">
        <f>SUM('AI Marketing Main'!AD41+'AI Marketing Main (1)'!AD41+'Marketing Main (2)'!AD41+'AI Marketing Main (3)'!AD41+'AI Marketing Main (4)'!AD41)</f>
        <v>25.07</v>
      </c>
      <c r="AE51" s="3">
        <f>SUM('AI Marketing Main'!AE41+'AI Marketing Main (1)'!AE41+'Marketing Main (2)'!AE41+'AI Marketing Main (3)'!AE41+'AI Marketing Main (4)'!AE41)</f>
        <v>32.209999999999994</v>
      </c>
      <c r="AF51" s="3">
        <f>SUM('AI Marketing Main'!AF41+'AI Marketing Main (1)'!AF41+'Marketing Main (2)'!AF41+'AI Marketing Main (3)'!AF41+'AI Marketing Main (4)'!AF41)</f>
        <v>30.09</v>
      </c>
      <c r="AG51" s="25">
        <f t="shared" ref="AG51" si="21">SUM(B51:AF51)</f>
        <v>856.85999999999979</v>
      </c>
      <c r="AH51" s="1"/>
      <c r="AI51" s="23">
        <f>SUM(AJ31)</f>
        <v>1162.1600000000001</v>
      </c>
      <c r="AJ51" s="23">
        <f>SUM(AG51+AI51)</f>
        <v>2019.02</v>
      </c>
    </row>
    <row r="52" spans="1:36" x14ac:dyDescent="0.25">
      <c r="A52" t="s">
        <v>15</v>
      </c>
      <c r="B52" s="10">
        <f>SUM(B51/B43)</f>
        <v>2.1081081081081077E-2</v>
      </c>
      <c r="C52" s="10">
        <f t="shared" ref="C52:AE52" si="22">SUM(C51/C43)</f>
        <v>2.1196089706728E-2</v>
      </c>
      <c r="D52" s="10">
        <f t="shared" si="22"/>
        <v>2.1196089706728E-2</v>
      </c>
      <c r="E52" s="10">
        <f t="shared" si="22"/>
        <v>2.2109842305600869E-2</v>
      </c>
      <c r="F52" s="10">
        <f t="shared" si="22"/>
        <v>1.9599789362822539E-2</v>
      </c>
      <c r="G52" s="10">
        <f t="shared" si="22"/>
        <v>1.8146392838335967E-2</v>
      </c>
      <c r="H52" s="10">
        <f t="shared" si="22"/>
        <v>1.8162190626645602E-2</v>
      </c>
      <c r="I52" s="10">
        <f t="shared" si="22"/>
        <v>1.5107951553449184E-2</v>
      </c>
      <c r="J52" s="10">
        <f t="shared" si="22"/>
        <v>1.5081621906266456E-2</v>
      </c>
      <c r="K52" s="10">
        <f t="shared" si="22"/>
        <v>1.2185360716166403E-2</v>
      </c>
      <c r="L52" s="10">
        <f t="shared" si="22"/>
        <v>1.2127435492364403E-2</v>
      </c>
      <c r="M52" s="10">
        <f t="shared" si="22"/>
        <v>1.2127435492364403E-2</v>
      </c>
      <c r="N52" s="10">
        <f t="shared" si="22"/>
        <v>1.2127435492364403E-2</v>
      </c>
      <c r="O52" s="10">
        <f t="shared" si="22"/>
        <v>1.2127435492364403E-2</v>
      </c>
      <c r="P52" s="10">
        <f t="shared" si="22"/>
        <v>1.2127435492364403E-2</v>
      </c>
      <c r="Q52" s="10">
        <f t="shared" si="22"/>
        <v>1.2127435492364403E-2</v>
      </c>
      <c r="R52" s="10">
        <f t="shared" si="22"/>
        <v>1.2127435492364403E-2</v>
      </c>
      <c r="S52" s="10">
        <f t="shared" si="22"/>
        <v>1.4439178515007898E-2</v>
      </c>
      <c r="T52" s="10">
        <f t="shared" si="22"/>
        <v>1.1746031746031746E-2</v>
      </c>
      <c r="U52" s="10">
        <f t="shared" si="22"/>
        <v>9.8124098124098141E-3</v>
      </c>
      <c r="V52" s="10">
        <f t="shared" si="22"/>
        <v>8.5040885040885035E-3</v>
      </c>
      <c r="W52" s="10">
        <f t="shared" si="22"/>
        <v>1.3314093314093315E-2</v>
      </c>
      <c r="X52" s="10">
        <f t="shared" si="22"/>
        <v>1.1054313099041533E-2</v>
      </c>
      <c r="Y52" s="10">
        <f t="shared" si="22"/>
        <v>1.0000000000000002E-2</v>
      </c>
      <c r="Z52" s="10">
        <f t="shared" si="22"/>
        <v>1.0011980830670926E-2</v>
      </c>
      <c r="AA52" s="10">
        <f t="shared" si="22"/>
        <v>1.0011980830670926E-2</v>
      </c>
      <c r="AB52" s="10">
        <f t="shared" si="22"/>
        <v>1.0011980830670926E-2</v>
      </c>
      <c r="AC52" s="10">
        <f t="shared" si="22"/>
        <v>1.0011980830670926E-2</v>
      </c>
      <c r="AD52" s="10">
        <f t="shared" si="22"/>
        <v>9.1031227305737109E-3</v>
      </c>
      <c r="AE52" s="10">
        <f t="shared" si="22"/>
        <v>1.1695715323166302E-2</v>
      </c>
      <c r="AF52" s="10">
        <f t="shared" ref="AF52" si="23">SUM(AF51/AF43)</f>
        <v>1.0925925925925926E-2</v>
      </c>
      <c r="AG52" s="14">
        <f t="shared" ref="AG52" si="24">SUM(AG51/AG43)</f>
        <v>0.49273145485911429</v>
      </c>
      <c r="AH52" s="1"/>
      <c r="AI52" s="23"/>
      <c r="AJ52" s="23"/>
    </row>
    <row r="53" spans="1:36" x14ac:dyDescent="0.25">
      <c r="W53" s="1"/>
      <c r="X53" s="1"/>
      <c r="Y53" s="1"/>
      <c r="AG53" s="1"/>
      <c r="AH53" s="1"/>
      <c r="AI53" s="23"/>
      <c r="AJ53" s="23"/>
    </row>
    <row r="54" spans="1:36" x14ac:dyDescent="0.25">
      <c r="A54" t="s">
        <v>19</v>
      </c>
      <c r="K54" s="29"/>
      <c r="W54" s="29"/>
      <c r="X54" s="1"/>
      <c r="Y54" s="1"/>
      <c r="AG54" s="29">
        <f>SUM(AG50/A40)</f>
        <v>9.8017028696507046E-3</v>
      </c>
      <c r="AH54" s="1"/>
      <c r="AI54" s="23"/>
      <c r="AJ54" s="23"/>
    </row>
    <row r="55" spans="1:36" x14ac:dyDescent="0.25">
      <c r="W55" s="1"/>
      <c r="X55" s="1"/>
      <c r="Y55" s="1"/>
      <c r="AG55" s="1"/>
      <c r="AH55" s="1"/>
      <c r="AI55" s="23"/>
      <c r="AJ55" s="23"/>
    </row>
    <row r="56" spans="1:36" x14ac:dyDescent="0.25">
      <c r="A56" t="s">
        <v>23</v>
      </c>
      <c r="K56" s="29"/>
      <c r="W56" s="29"/>
      <c r="X56" s="1"/>
      <c r="Y56" s="1"/>
      <c r="AG56" s="29">
        <f>SUM(AG54*30)</f>
        <v>0.29405108608952113</v>
      </c>
      <c r="AH56" s="1"/>
      <c r="AI56" s="23"/>
      <c r="AJ56" s="23"/>
    </row>
    <row r="57" spans="1:36" x14ac:dyDescent="0.25">
      <c r="W57" s="1"/>
      <c r="X57" s="1"/>
      <c r="Y57" s="1"/>
      <c r="AG57" s="1"/>
      <c r="AH57" s="1"/>
      <c r="AI57" s="23"/>
      <c r="AJ57" s="23"/>
    </row>
    <row r="58" spans="1:36" x14ac:dyDescent="0.25">
      <c r="A58" t="s">
        <v>21</v>
      </c>
      <c r="K58" s="30"/>
      <c r="W58" s="30"/>
      <c r="X58" s="1"/>
      <c r="Y58" s="1"/>
      <c r="AG58" s="30">
        <f>SUM(AG43*AG56)</f>
        <v>511.35483870967727</v>
      </c>
      <c r="AH58" s="1"/>
      <c r="AI58" s="23"/>
      <c r="AJ58" s="23"/>
    </row>
    <row r="60" spans="1:36" x14ac:dyDescent="0.25">
      <c r="A60" s="35">
        <v>1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</row>
    <row r="61" spans="1:36" x14ac:dyDescent="0.25">
      <c r="A61" s="51" t="s">
        <v>0</v>
      </c>
      <c r="B61" s="33">
        <v>44562</v>
      </c>
      <c r="C61" s="33">
        <v>44532</v>
      </c>
      <c r="D61" s="33">
        <v>44533</v>
      </c>
      <c r="E61" s="33">
        <v>44534</v>
      </c>
      <c r="F61" s="33">
        <v>44535</v>
      </c>
      <c r="G61" s="33">
        <v>44536</v>
      </c>
      <c r="H61" s="33">
        <v>44537</v>
      </c>
      <c r="I61" s="33">
        <v>44538</v>
      </c>
      <c r="J61" s="33">
        <v>44539</v>
      </c>
      <c r="K61" s="33">
        <v>44540</v>
      </c>
      <c r="L61" s="33">
        <v>44541</v>
      </c>
      <c r="M61" s="33">
        <v>44542</v>
      </c>
      <c r="N61" s="33">
        <v>44543</v>
      </c>
      <c r="O61" s="33">
        <v>44544</v>
      </c>
      <c r="P61" s="33">
        <v>44545</v>
      </c>
      <c r="Q61" s="33">
        <v>44546</v>
      </c>
      <c r="R61" s="33">
        <v>44547</v>
      </c>
      <c r="S61" s="33">
        <v>44548</v>
      </c>
      <c r="T61" s="33">
        <v>44549</v>
      </c>
      <c r="U61" s="33">
        <v>44550</v>
      </c>
      <c r="V61" s="33">
        <v>44551</v>
      </c>
      <c r="W61" s="33">
        <v>44552</v>
      </c>
      <c r="X61" s="33">
        <v>44553</v>
      </c>
      <c r="Y61" s="33">
        <v>44554</v>
      </c>
      <c r="Z61" s="33">
        <v>44555</v>
      </c>
      <c r="AA61" s="33">
        <v>44556</v>
      </c>
      <c r="AB61" s="33">
        <v>44557</v>
      </c>
      <c r="AC61" s="33">
        <v>44558</v>
      </c>
      <c r="AD61" s="33">
        <v>44559</v>
      </c>
      <c r="AE61" s="33">
        <v>44560</v>
      </c>
      <c r="AF61" s="33">
        <v>44561</v>
      </c>
      <c r="AG61" s="9" t="s">
        <v>13</v>
      </c>
      <c r="AH61" s="9" t="s">
        <v>18</v>
      </c>
      <c r="AI61" s="47" t="s">
        <v>28</v>
      </c>
      <c r="AJ61" s="9" t="s">
        <v>33</v>
      </c>
    </row>
    <row r="62" spans="1:36" x14ac:dyDescent="0.25">
      <c r="A62" s="4" t="s">
        <v>27</v>
      </c>
      <c r="B62" s="3" t="s">
        <v>26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W62" s="51"/>
      <c r="X62" s="51"/>
      <c r="Y62" s="51"/>
      <c r="AG62" s="51"/>
      <c r="AH62" s="51"/>
    </row>
    <row r="63" spans="1:36" x14ac:dyDescent="0.25">
      <c r="A63" s="11" t="s">
        <v>5</v>
      </c>
      <c r="B63" s="23">
        <f>SUM('AI Marketing Main'!B57+'AI Marketing Main (1)'!B57+'Marketing Main (2)'!B57+'AI Marketing Main (3)'!B57+'AI Marketing Main (4)'!B57)</f>
        <v>2754</v>
      </c>
      <c r="C63" s="23">
        <f>SUM('AI Marketing Main'!C57+'AI Marketing Main (1)'!C57+'Marketing Main (2)'!C57+'AI Marketing Main (3)'!C57+'AI Marketing Main (4)'!C57)</f>
        <v>2754</v>
      </c>
      <c r="D63" s="23">
        <f>SUM('AI Marketing Main'!D57+'AI Marketing Main (1)'!D57+'Marketing Main (2)'!D57+'AI Marketing Main (3)'!D57+'AI Marketing Main (4)'!D57)</f>
        <v>2754</v>
      </c>
      <c r="E63" s="23">
        <f>SUM('AI Marketing Main'!E57+'AI Marketing Main (1)'!E57+'Marketing Main (2)'!E57+'AI Marketing Main (3)'!E57+'AI Marketing Main (4)'!E57)</f>
        <v>2754</v>
      </c>
      <c r="F63" s="23">
        <f>SUM('AI Marketing Main'!F57+'AI Marketing Main (1)'!F57+'Marketing Main (2)'!F57+'AI Marketing Main (3)'!F57+'AI Marketing Main (4)'!F57)</f>
        <v>2754</v>
      </c>
      <c r="G63" s="23">
        <f>SUM('AI Marketing Main'!G57+'AI Marketing Main (1)'!G57+'Marketing Main (2)'!G57+'AI Marketing Main (3)'!G57+'AI Marketing Main (4)'!G57)</f>
        <v>2754</v>
      </c>
      <c r="H63" s="23">
        <f>SUM('AI Marketing Main'!H57+'AI Marketing Main (1)'!H57+'Marketing Main (2)'!H57+'AI Marketing Main (3)'!H57+'AI Marketing Main (4)'!H57)</f>
        <v>2754</v>
      </c>
      <c r="I63" s="23">
        <f>SUM('AI Marketing Main'!I57+'AI Marketing Main (1)'!I57+'Marketing Main (2)'!I57+'AI Marketing Main (3)'!I57+'AI Marketing Main (4)'!I57)</f>
        <v>2754</v>
      </c>
      <c r="J63" s="23">
        <f>SUM('AI Marketing Main'!J57+'AI Marketing Main (1)'!J57+'Marketing Main (2)'!J57+'AI Marketing Main (3)'!J57+'AI Marketing Main (4)'!J57)</f>
        <v>2754</v>
      </c>
      <c r="K63" s="23">
        <f>SUM('AI Marketing Main'!K57+'AI Marketing Main (1)'!K57+'Marketing Main (2)'!K57+'AI Marketing Main (3)'!K57+'AI Marketing Main (4)'!K57)</f>
        <v>2754</v>
      </c>
      <c r="L63" s="23">
        <f>SUM('AI Marketing Main'!L57+'AI Marketing Main (1)'!L57+'Marketing Main (2)'!L57+'AI Marketing Main (3)'!L57+'AI Marketing Main (4)'!L57)</f>
        <v>2754</v>
      </c>
      <c r="M63" s="23">
        <f>SUM('AI Marketing Main'!M57+'AI Marketing Main (1)'!M57+'Marketing Main (2)'!M57+'AI Marketing Main (3)'!M57+'AI Marketing Main (4)'!M57)</f>
        <v>2754</v>
      </c>
      <c r="N63" s="23">
        <f>SUM('AI Marketing Main'!N57+'AI Marketing Main (1)'!N57+'Marketing Main (2)'!N57+'AI Marketing Main (3)'!N57+'AI Marketing Main (4)'!N57)</f>
        <v>2754</v>
      </c>
      <c r="O63" s="23">
        <f>SUM('AI Marketing Main'!O57+'AI Marketing Main (1)'!O57+'Marketing Main (2)'!O57+'AI Marketing Main (3)'!O57+'AI Marketing Main (4)'!O57)</f>
        <v>2754</v>
      </c>
      <c r="P63" s="23">
        <f>SUM('AI Marketing Main'!P57+'AI Marketing Main (1)'!P57+'Marketing Main (2)'!P57+'AI Marketing Main (3)'!P57+'AI Marketing Main (4)'!P57)</f>
        <v>2754</v>
      </c>
      <c r="Q63" s="23">
        <f>SUM('AI Marketing Main'!Q57+'AI Marketing Main (1)'!Q57+'Marketing Main (2)'!Q57+'AI Marketing Main (3)'!Q57+'AI Marketing Main (4)'!Q57)</f>
        <v>2754</v>
      </c>
      <c r="R63" s="23">
        <f>SUM('AI Marketing Main'!R57+'AI Marketing Main (1)'!R57+'Marketing Main (2)'!R57+'AI Marketing Main (3)'!R57+'AI Marketing Main (4)'!R57)</f>
        <v>2754</v>
      </c>
      <c r="S63" s="23">
        <f>SUM('AI Marketing Main'!S57+'AI Marketing Main (1)'!S57+'Marketing Main (2)'!S57+'AI Marketing Main (3)'!S57+'AI Marketing Main (4)'!S57)</f>
        <v>2754</v>
      </c>
      <c r="T63" s="23">
        <f>SUM('AI Marketing Main'!T57+'AI Marketing Main (1)'!T57+'Marketing Main (2)'!T57+'AI Marketing Main (3)'!T57+'AI Marketing Main (4)'!T57)</f>
        <v>2754</v>
      </c>
      <c r="U63" s="23">
        <f>SUM('AI Marketing Main'!U57+'AI Marketing Main (1)'!U57+'Marketing Main (2)'!U57+'AI Marketing Main (3)'!U57+'AI Marketing Main (4)'!U57)</f>
        <v>2754</v>
      </c>
      <c r="V63" s="23">
        <f>SUM('AI Marketing Main'!V57+'AI Marketing Main (1)'!V57+'Marketing Main (2)'!V57+'AI Marketing Main (3)'!V57+'AI Marketing Main (4)'!V57)</f>
        <v>2754</v>
      </c>
      <c r="W63" s="23">
        <f>SUM('AI Marketing Main'!W57+'AI Marketing Main (1)'!W57+'Marketing Main (2)'!W57+'AI Marketing Main (3)'!W57+'AI Marketing Main (4)'!W57)</f>
        <v>2754</v>
      </c>
      <c r="X63" s="23">
        <f>SUM('AI Marketing Main'!X57+'AI Marketing Main (1)'!X57+'Marketing Main (2)'!X57+'AI Marketing Main (3)'!X57+'AI Marketing Main (4)'!X57)</f>
        <v>2754</v>
      </c>
      <c r="Y63" s="23">
        <f>SUM('AI Marketing Main'!Y57+'AI Marketing Main (1)'!Y57+'Marketing Main (2)'!Y57+'AI Marketing Main (3)'!Y57+'AI Marketing Main (4)'!Y57)</f>
        <v>2754</v>
      </c>
      <c r="Z63" s="23">
        <f>SUM('AI Marketing Main'!Z57+'AI Marketing Main (1)'!Z57+'Marketing Main (2)'!Z57+'AI Marketing Main (3)'!Z57+'AI Marketing Main (4)'!Z57)</f>
        <v>2754</v>
      </c>
      <c r="AA63" s="23">
        <f>SUM('AI Marketing Main'!AA57+'AI Marketing Main (1)'!AA57+'Marketing Main (2)'!AA57+'AI Marketing Main (3)'!AA57+'AI Marketing Main (4)'!AA57)</f>
        <v>2754</v>
      </c>
      <c r="AB63" s="23">
        <f>SUM('AI Marketing Main'!AB57+'AI Marketing Main (1)'!AB57+'Marketing Main (2)'!AB57+'AI Marketing Main (3)'!AB57+'AI Marketing Main (4)'!AB57)</f>
        <v>2754</v>
      </c>
      <c r="AC63" s="23">
        <f>SUM('AI Marketing Main'!AC57+'AI Marketing Main (1)'!AC57+'Marketing Main (2)'!AC57+'AI Marketing Main (3)'!AC57+'AI Marketing Main (4)'!AC57)</f>
        <v>2754</v>
      </c>
      <c r="AD63" s="23">
        <f>SUM('AI Marketing Main'!AD57+'AI Marketing Main (1)'!AD57+'Marketing Main (2)'!AD57+'AI Marketing Main (3)'!AD57+'AI Marketing Main (4)'!AD57)</f>
        <v>2754</v>
      </c>
      <c r="AE63" s="23">
        <f>SUM('AI Marketing Main'!AE57+'AI Marketing Main (1)'!AE57+'Marketing Main (2)'!AE57+'AI Marketing Main (3)'!AE57+'AI Marketing Main (4)'!AE57)</f>
        <v>2754</v>
      </c>
      <c r="AF63" s="23">
        <f>SUM('AI Marketing Main'!AF57+'AI Marketing Main (1)'!AF57+'Marketing Main (2)'!AF57+'AI Marketing Main (3)'!AF57+'AI Marketing Main (4)'!AF57)</f>
        <v>2754</v>
      </c>
      <c r="AG63" s="23">
        <f>SUM(B63)</f>
        <v>2754</v>
      </c>
      <c r="AH63" s="51"/>
      <c r="AI63" s="23"/>
      <c r="AJ63" s="23"/>
    </row>
    <row r="64" spans="1:36" x14ac:dyDescent="0.25">
      <c r="A64" t="s">
        <v>9</v>
      </c>
      <c r="B64" s="37">
        <f>SUM('AI Marketing Main'!B60)</f>
        <v>2.67</v>
      </c>
      <c r="C64" s="37">
        <f>SUM('AI Marketing Main'!C60)</f>
        <v>0</v>
      </c>
      <c r="D64" s="37">
        <f>SUM('AI Marketing Main'!D60)</f>
        <v>0</v>
      </c>
      <c r="E64" s="37">
        <f>SUM('AI Marketing Main'!E60)</f>
        <v>0</v>
      </c>
      <c r="F64" s="37">
        <f>SUM('AI Marketing Main'!F60)</f>
        <v>0</v>
      </c>
      <c r="G64" s="37">
        <f>SUM('AI Marketing Main'!G60)</f>
        <v>0</v>
      </c>
      <c r="H64" s="37">
        <f>SUM('AI Marketing Main'!H60)</f>
        <v>0</v>
      </c>
      <c r="I64" s="37">
        <f>SUM('AI Marketing Main'!I60)</f>
        <v>0</v>
      </c>
      <c r="J64" s="37">
        <f>SUM('AI Marketing Main'!J60)</f>
        <v>0</v>
      </c>
      <c r="K64" s="37">
        <f>SUM('AI Marketing Main'!K60)</f>
        <v>0</v>
      </c>
      <c r="L64" s="37">
        <f>SUM('AI Marketing Main'!L60)</f>
        <v>0</v>
      </c>
      <c r="M64" s="37">
        <f>SUM('AI Marketing Main'!M60)</f>
        <v>0</v>
      </c>
      <c r="N64" s="37">
        <f>SUM('AI Marketing Main'!N60)</f>
        <v>0</v>
      </c>
      <c r="O64" s="37">
        <f>SUM('AI Marketing Main'!O60)</f>
        <v>0</v>
      </c>
      <c r="P64" s="37">
        <f>SUM('AI Marketing Main'!P60)</f>
        <v>0</v>
      </c>
      <c r="Q64" s="37">
        <f>SUM('AI Marketing Main'!Q60)</f>
        <v>0</v>
      </c>
      <c r="R64" s="37">
        <f>SUM('AI Marketing Main'!R60)</f>
        <v>0</v>
      </c>
      <c r="S64" s="37">
        <f>SUM('AI Marketing Main'!S60)</f>
        <v>0</v>
      </c>
      <c r="T64" s="37">
        <f>SUM('AI Marketing Main'!T60)</f>
        <v>0</v>
      </c>
      <c r="U64" s="37">
        <f>SUM('AI Marketing Main'!U60)</f>
        <v>0</v>
      </c>
      <c r="V64" s="37">
        <f>SUM('AI Marketing Main'!V60)</f>
        <v>0</v>
      </c>
      <c r="W64" s="37">
        <f>SUM('AI Marketing Main'!W60)</f>
        <v>0</v>
      </c>
      <c r="X64" s="37">
        <f>SUM('AI Marketing Main'!X60)</f>
        <v>0</v>
      </c>
      <c r="Y64" s="37">
        <f>SUM('AI Marketing Main'!Y60)</f>
        <v>0</v>
      </c>
      <c r="Z64" s="37">
        <f>SUM('AI Marketing Main'!Z60)</f>
        <v>0</v>
      </c>
      <c r="AA64" s="37">
        <f>SUM('AI Marketing Main'!AA60)</f>
        <v>0</v>
      </c>
      <c r="AB64" s="37">
        <f>SUM('AI Marketing Main'!AB60)</f>
        <v>0</v>
      </c>
      <c r="AC64" s="37">
        <f>SUM('AI Marketing Main'!AC60)</f>
        <v>0</v>
      </c>
      <c r="AD64" s="37">
        <f>SUM('AI Marketing Main'!AD60)</f>
        <v>0</v>
      </c>
      <c r="AE64" s="37">
        <f>SUM('AI Marketing Main'!AE60)</f>
        <v>0</v>
      </c>
      <c r="AF64" s="37">
        <f>SUM('AI Marketing Main'!AF60)</f>
        <v>0</v>
      </c>
      <c r="AG64" s="25">
        <f>SUM(B64:AF64)</f>
        <v>2.67</v>
      </c>
      <c r="AH64" s="15">
        <f>SUM(AG64/'AI Marketing Main'!B57)</f>
        <v>3.3167701863354038E-3</v>
      </c>
      <c r="AI64" s="23">
        <f>SUM(AJ44)</f>
        <v>498.26</v>
      </c>
      <c r="AJ64" s="23">
        <f t="shared" ref="AJ64:AJ68" si="25">SUM(AG64+AI64)</f>
        <v>500.93</v>
      </c>
    </row>
    <row r="65" spans="1:36" x14ac:dyDescent="0.25">
      <c r="A65" t="s">
        <v>10</v>
      </c>
      <c r="B65" s="37">
        <f>SUM('AI Marketing Main (1)'!B60)</f>
        <v>5.14</v>
      </c>
      <c r="C65" s="37">
        <f>SUM('AI Marketing Main (1)'!C60)</f>
        <v>0</v>
      </c>
      <c r="D65" s="37">
        <f>SUM('AI Marketing Main (1)'!D60)</f>
        <v>0</v>
      </c>
      <c r="E65" s="37">
        <f>SUM('AI Marketing Main (1)'!E60)</f>
        <v>0</v>
      </c>
      <c r="F65" s="37">
        <f>SUM('AI Marketing Main (1)'!F60)</f>
        <v>0</v>
      </c>
      <c r="G65" s="37">
        <f>SUM('AI Marketing Main (1)'!G60)</f>
        <v>0</v>
      </c>
      <c r="H65" s="37">
        <f>SUM('AI Marketing Main (1)'!H60)</f>
        <v>0</v>
      </c>
      <c r="I65" s="37">
        <f>SUM('AI Marketing Main (1)'!I60)</f>
        <v>0</v>
      </c>
      <c r="J65" s="37">
        <f>SUM('AI Marketing Main (1)'!J60)</f>
        <v>0</v>
      </c>
      <c r="K65" s="37">
        <f>SUM('AI Marketing Main (1)'!K60)</f>
        <v>0</v>
      </c>
      <c r="L65" s="37">
        <f>SUM('AI Marketing Main (1)'!L60)</f>
        <v>0</v>
      </c>
      <c r="M65" s="37">
        <f>SUM('AI Marketing Main (1)'!M60)</f>
        <v>0</v>
      </c>
      <c r="N65" s="37">
        <f>SUM('AI Marketing Main (1)'!N60)</f>
        <v>0</v>
      </c>
      <c r="O65" s="37">
        <f>SUM('AI Marketing Main (1)'!O60)</f>
        <v>0</v>
      </c>
      <c r="P65" s="37">
        <f>SUM('AI Marketing Main (1)'!P60)</f>
        <v>0</v>
      </c>
      <c r="Q65" s="37">
        <f>SUM('AI Marketing Main (1)'!Q60)</f>
        <v>0</v>
      </c>
      <c r="R65" s="37">
        <f>SUM('AI Marketing Main (1)'!R60)</f>
        <v>0</v>
      </c>
      <c r="S65" s="37">
        <f>SUM('AI Marketing Main (1)'!S60)</f>
        <v>0</v>
      </c>
      <c r="T65" s="37">
        <f>SUM('AI Marketing Main (1)'!T60)</f>
        <v>0</v>
      </c>
      <c r="U65" s="37">
        <f>SUM('AI Marketing Main (1)'!U60)</f>
        <v>0</v>
      </c>
      <c r="V65" s="37">
        <f>SUM('AI Marketing Main (1)'!V60)</f>
        <v>0</v>
      </c>
      <c r="W65" s="37">
        <f>SUM('AI Marketing Main (1)'!W60)</f>
        <v>0</v>
      </c>
      <c r="X65" s="37">
        <f>SUM('AI Marketing Main (1)'!X60)</f>
        <v>0</v>
      </c>
      <c r="Y65" s="37">
        <f>SUM('AI Marketing Main (1)'!Y60)</f>
        <v>0</v>
      </c>
      <c r="Z65" s="37">
        <f>SUM('AI Marketing Main (1)'!Z60)</f>
        <v>0</v>
      </c>
      <c r="AA65" s="37">
        <f>SUM('AI Marketing Main (1)'!AA60)</f>
        <v>0</v>
      </c>
      <c r="AB65" s="37">
        <f>SUM('AI Marketing Main (1)'!AB60)</f>
        <v>0</v>
      </c>
      <c r="AC65" s="37">
        <f>SUM('AI Marketing Main (1)'!AC60)</f>
        <v>0</v>
      </c>
      <c r="AD65" s="37">
        <f>SUM('AI Marketing Main (1)'!AD60)</f>
        <v>0</v>
      </c>
      <c r="AE65" s="37">
        <f>SUM('AI Marketing Main (1)'!AE60)</f>
        <v>0</v>
      </c>
      <c r="AF65" s="37">
        <f>SUM('AI Marketing Main (1)'!AF60)</f>
        <v>0</v>
      </c>
      <c r="AG65" s="25">
        <f t="shared" ref="AG65:AG68" si="26">SUM(B65:AF65)</f>
        <v>5.14</v>
      </c>
      <c r="AH65" s="15">
        <f>SUM(AG65/'AI Marketing Main (1)'!B57)</f>
        <v>9.5185185185185182E-3</v>
      </c>
      <c r="AI65" s="23">
        <f t="shared" ref="AI65:AI68" si="27">SUM(AJ45)</f>
        <v>357.41</v>
      </c>
      <c r="AJ65" s="23">
        <f t="shared" si="25"/>
        <v>362.55</v>
      </c>
    </row>
    <row r="66" spans="1:36" x14ac:dyDescent="0.25">
      <c r="A66" t="s">
        <v>11</v>
      </c>
      <c r="B66" s="37">
        <f>SUM('Marketing Main (2)'!B60)</f>
        <v>7.6999999999999993</v>
      </c>
      <c r="C66" s="37">
        <f>SUM('Marketing Main (2)'!C60)</f>
        <v>0</v>
      </c>
      <c r="D66" s="37">
        <f>SUM('Marketing Main (2)'!D60)</f>
        <v>0</v>
      </c>
      <c r="E66" s="37">
        <f>SUM('Marketing Main (2)'!E60)</f>
        <v>0</v>
      </c>
      <c r="F66" s="37">
        <f>SUM('Marketing Main (2)'!F60)</f>
        <v>0</v>
      </c>
      <c r="G66" s="37">
        <f>SUM('Marketing Main (2)'!G60)</f>
        <v>0</v>
      </c>
      <c r="H66" s="37">
        <f>SUM('Marketing Main (2)'!H60)</f>
        <v>0</v>
      </c>
      <c r="I66" s="37">
        <f>SUM('Marketing Main (2)'!I60)</f>
        <v>0</v>
      </c>
      <c r="J66" s="37">
        <f>SUM('Marketing Main (2)'!J60)</f>
        <v>0</v>
      </c>
      <c r="K66" s="37">
        <f>SUM('Marketing Main (2)'!K60)</f>
        <v>0</v>
      </c>
      <c r="L66" s="37">
        <f>SUM('Marketing Main (2)'!L60)</f>
        <v>0</v>
      </c>
      <c r="M66" s="37">
        <f>SUM('Marketing Main (2)'!M60)</f>
        <v>0</v>
      </c>
      <c r="N66" s="37">
        <f>SUM('Marketing Main (2)'!N60)</f>
        <v>0</v>
      </c>
      <c r="O66" s="37">
        <f>SUM('Marketing Main (2)'!O60)</f>
        <v>0</v>
      </c>
      <c r="P66" s="37">
        <f>SUM('Marketing Main (2)'!P60)</f>
        <v>0</v>
      </c>
      <c r="Q66" s="37">
        <f>SUM('Marketing Main (2)'!Q60)</f>
        <v>0</v>
      </c>
      <c r="R66" s="37">
        <f>SUM('Marketing Main (2)'!R60)</f>
        <v>0</v>
      </c>
      <c r="S66" s="37">
        <f>SUM('Marketing Main (2)'!S60)</f>
        <v>0</v>
      </c>
      <c r="T66" s="37">
        <f>SUM('Marketing Main (2)'!T60)</f>
        <v>0</v>
      </c>
      <c r="U66" s="37">
        <f>SUM('Marketing Main (2)'!U60)</f>
        <v>0</v>
      </c>
      <c r="V66" s="37">
        <f>SUM('Marketing Main (2)'!V60)</f>
        <v>0</v>
      </c>
      <c r="W66" s="37">
        <f>SUM('Marketing Main (2)'!W60)</f>
        <v>0</v>
      </c>
      <c r="X66" s="37">
        <f>SUM('Marketing Main (2)'!X60)</f>
        <v>0</v>
      </c>
      <c r="Y66" s="37">
        <f>SUM('Marketing Main (2)'!Y60)</f>
        <v>0</v>
      </c>
      <c r="Z66" s="37">
        <f>SUM('Marketing Main (2)'!Z60)</f>
        <v>0</v>
      </c>
      <c r="AA66" s="37">
        <f>SUM('Marketing Main (2)'!AA60)</f>
        <v>0</v>
      </c>
      <c r="AB66" s="37">
        <f>SUM('Marketing Main (2)'!AB60)</f>
        <v>0</v>
      </c>
      <c r="AC66" s="37">
        <f>SUM('Marketing Main (2)'!AC60)</f>
        <v>0</v>
      </c>
      <c r="AD66" s="37">
        <f>SUM('Marketing Main (2)'!AD60)</f>
        <v>0</v>
      </c>
      <c r="AE66" s="37">
        <f>SUM('Marketing Main (2)'!AE60)</f>
        <v>0</v>
      </c>
      <c r="AF66" s="37">
        <f>SUM('Marketing Main (2)'!AF60)</f>
        <v>0</v>
      </c>
      <c r="AG66" s="25">
        <f t="shared" si="26"/>
        <v>7.6999999999999993</v>
      </c>
      <c r="AH66" s="15">
        <f>SUM(AG66/'Marketing Main (2)'!B57)</f>
        <v>1.5247524752475245E-2</v>
      </c>
      <c r="AI66" s="23">
        <f t="shared" si="27"/>
        <v>233.62</v>
      </c>
      <c r="AJ66" s="23">
        <f t="shared" si="25"/>
        <v>241.32</v>
      </c>
    </row>
    <row r="67" spans="1:36" x14ac:dyDescent="0.25">
      <c r="A67" t="s">
        <v>12</v>
      </c>
      <c r="B67" s="37">
        <f>SUM('AI Marketing Main (3)'!B60)</f>
        <v>1.8699999999999992</v>
      </c>
      <c r="C67" s="37">
        <f>SUM('AI Marketing Main (3)'!C60)</f>
        <v>0</v>
      </c>
      <c r="D67" s="37">
        <f>SUM('AI Marketing Main (3)'!D60)</f>
        <v>0</v>
      </c>
      <c r="E67" s="37">
        <f>SUM('AI Marketing Main (3)'!E60)</f>
        <v>0</v>
      </c>
      <c r="F67" s="37">
        <f>SUM('AI Marketing Main (3)'!F60)</f>
        <v>0</v>
      </c>
      <c r="G67" s="37">
        <f>SUM('AI Marketing Main (3)'!G60)</f>
        <v>0</v>
      </c>
      <c r="H67" s="37">
        <f>SUM('AI Marketing Main (3)'!H60)</f>
        <v>0</v>
      </c>
      <c r="I67" s="37">
        <f>SUM('AI Marketing Main (3)'!I60)</f>
        <v>0</v>
      </c>
      <c r="J67" s="37">
        <f>SUM('AI Marketing Main (3)'!J60)</f>
        <v>0</v>
      </c>
      <c r="K67" s="37">
        <f>SUM('AI Marketing Main (3)'!K60)</f>
        <v>0</v>
      </c>
      <c r="L67" s="37">
        <f>SUM('AI Marketing Main (3)'!L60)</f>
        <v>0</v>
      </c>
      <c r="M67" s="37">
        <f>SUM('AI Marketing Main (3)'!M60)</f>
        <v>0</v>
      </c>
      <c r="N67" s="37">
        <f>SUM('AI Marketing Main (3)'!N60)</f>
        <v>0</v>
      </c>
      <c r="O67" s="37">
        <f>SUM('AI Marketing Main (3)'!O60)</f>
        <v>0</v>
      </c>
      <c r="P67" s="37">
        <f>SUM('AI Marketing Main (3)'!P60)</f>
        <v>0</v>
      </c>
      <c r="Q67" s="37">
        <f>SUM('AI Marketing Main (3)'!Q60)</f>
        <v>0</v>
      </c>
      <c r="R67" s="37">
        <f>SUM('AI Marketing Main (3)'!R60)</f>
        <v>0</v>
      </c>
      <c r="S67" s="37">
        <f>SUM('AI Marketing Main (3)'!S60)</f>
        <v>0</v>
      </c>
      <c r="T67" s="37">
        <f>SUM('AI Marketing Main (3)'!T60)</f>
        <v>0</v>
      </c>
      <c r="U67" s="37">
        <f>SUM('AI Marketing Main (3)'!U60)</f>
        <v>0</v>
      </c>
      <c r="V67" s="37">
        <f>SUM('AI Marketing Main (3)'!V60)</f>
        <v>0</v>
      </c>
      <c r="W67" s="37">
        <f>SUM('AI Marketing Main (3)'!W60)</f>
        <v>0</v>
      </c>
      <c r="X67" s="37">
        <f>SUM('AI Marketing Main (3)'!X60)</f>
        <v>0</v>
      </c>
      <c r="Y67" s="37">
        <f>SUM('AI Marketing Main (3)'!Y60)</f>
        <v>0</v>
      </c>
      <c r="Z67" s="37">
        <f>SUM('AI Marketing Main (3)'!Z60)</f>
        <v>0</v>
      </c>
      <c r="AA67" s="37">
        <f>SUM('AI Marketing Main (3)'!AA60)</f>
        <v>0</v>
      </c>
      <c r="AB67" s="37">
        <f>SUM('AI Marketing Main (3)'!AB60)</f>
        <v>0</v>
      </c>
      <c r="AC67" s="37">
        <f>SUM('AI Marketing Main (3)'!AC60)</f>
        <v>0</v>
      </c>
      <c r="AD67" s="37">
        <f>SUM('AI Marketing Main (3)'!AD60)</f>
        <v>0</v>
      </c>
      <c r="AE67" s="37">
        <f>SUM('AI Marketing Main (3)'!AE60)</f>
        <v>0</v>
      </c>
      <c r="AF67" s="37">
        <f>SUM('AI Marketing Main (3)'!AF60)</f>
        <v>0</v>
      </c>
      <c r="AG67" s="25">
        <f t="shared" si="26"/>
        <v>1.8699999999999992</v>
      </c>
      <c r="AH67" s="15">
        <f>SUM(AG67/'AI Marketing Main (3)'!B57)</f>
        <v>2.8549618320610677E-3</v>
      </c>
      <c r="AI67" s="23">
        <f t="shared" si="27"/>
        <v>321.28999999999996</v>
      </c>
      <c r="AJ67" s="23">
        <f t="shared" si="25"/>
        <v>323.15999999999997</v>
      </c>
    </row>
    <row r="68" spans="1:36" x14ac:dyDescent="0.25">
      <c r="A68" t="s">
        <v>25</v>
      </c>
      <c r="B68" s="37">
        <f>SUM('AI Marketing Main (4)'!B60)</f>
        <v>-0.52</v>
      </c>
      <c r="C68" s="37">
        <f>SUM('AI Marketing Main (4)'!C60)</f>
        <v>0</v>
      </c>
      <c r="D68" s="37">
        <f>SUM('AI Marketing Main (4)'!D60)</f>
        <v>0</v>
      </c>
      <c r="E68" s="37">
        <f>SUM('AI Marketing Main (4)'!E60)</f>
        <v>0</v>
      </c>
      <c r="F68" s="37">
        <f>SUM('AI Marketing Main (4)'!F60)</f>
        <v>0</v>
      </c>
      <c r="G68" s="37">
        <f>SUM('AI Marketing Main (4)'!G60)</f>
        <v>0</v>
      </c>
      <c r="H68" s="37">
        <f>SUM('AI Marketing Main (4)'!H60)</f>
        <v>0</v>
      </c>
      <c r="I68" s="37">
        <f>SUM('AI Marketing Main (4)'!I60)</f>
        <v>0</v>
      </c>
      <c r="J68" s="37">
        <f>SUM('AI Marketing Main (4)'!J60)</f>
        <v>0</v>
      </c>
      <c r="K68" s="37">
        <f>SUM('AI Marketing Main (4)'!K60)</f>
        <v>0</v>
      </c>
      <c r="L68" s="37">
        <f>SUM('AI Marketing Main (4)'!L60)</f>
        <v>0</v>
      </c>
      <c r="M68" s="37">
        <f>SUM('AI Marketing Main (4)'!M60)</f>
        <v>0</v>
      </c>
      <c r="N68" s="37">
        <f>SUM('AI Marketing Main (4)'!N60)</f>
        <v>0</v>
      </c>
      <c r="O68" s="37">
        <f>SUM('AI Marketing Main (4)'!O60)</f>
        <v>0</v>
      </c>
      <c r="P68" s="37">
        <f>SUM('AI Marketing Main (4)'!P60)</f>
        <v>0</v>
      </c>
      <c r="Q68" s="37">
        <f>SUM('AI Marketing Main (4)'!Q60)</f>
        <v>0</v>
      </c>
      <c r="R68" s="37">
        <f>SUM('AI Marketing Main (4)'!R60)</f>
        <v>0</v>
      </c>
      <c r="S68" s="37">
        <f>SUM('AI Marketing Main (4)'!S60)</f>
        <v>0</v>
      </c>
      <c r="T68" s="37">
        <f>SUM('AI Marketing Main (4)'!T60)</f>
        <v>0</v>
      </c>
      <c r="U68" s="37">
        <f>SUM('AI Marketing Main (4)'!U60)</f>
        <v>0</v>
      </c>
      <c r="V68" s="37">
        <f>SUM('AI Marketing Main (4)'!V60)</f>
        <v>0</v>
      </c>
      <c r="W68" s="37">
        <f>SUM('AI Marketing Main (4)'!W60)</f>
        <v>0</v>
      </c>
      <c r="X68" s="37">
        <f>SUM('AI Marketing Main (4)'!X60)</f>
        <v>0</v>
      </c>
      <c r="Y68" s="37">
        <f>SUM('AI Marketing Main (4)'!Y60)</f>
        <v>0</v>
      </c>
      <c r="Z68" s="37">
        <f>SUM('AI Marketing Main (4)'!Z60)</f>
        <v>0</v>
      </c>
      <c r="AA68" s="37">
        <f>SUM('AI Marketing Main (4)'!AA60)</f>
        <v>0</v>
      </c>
      <c r="AB68" s="37">
        <f>SUM('AI Marketing Main (4)'!AB60)</f>
        <v>0</v>
      </c>
      <c r="AC68" s="37">
        <f>SUM('AI Marketing Main (4)'!AC60)</f>
        <v>0</v>
      </c>
      <c r="AD68" s="37">
        <f>SUM('AI Marketing Main (4)'!AD60)</f>
        <v>0</v>
      </c>
      <c r="AE68" s="37">
        <f>SUM('AI Marketing Main (4)'!AE60)</f>
        <v>0</v>
      </c>
      <c r="AF68" s="37">
        <f>SUM('AI Marketing Main (4)'!AF60)</f>
        <v>0</v>
      </c>
      <c r="AG68" s="25">
        <f t="shared" si="26"/>
        <v>-0.52</v>
      </c>
      <c r="AH68" s="15">
        <f>SUM(AG68/'AI Marketing Main (4)'!B57)</f>
        <v>-2.0883534136546186E-3</v>
      </c>
      <c r="AI68" s="23">
        <f t="shared" si="27"/>
        <v>125.56999999999998</v>
      </c>
      <c r="AJ68" s="23">
        <f t="shared" si="25"/>
        <v>125.04999999999998</v>
      </c>
    </row>
    <row r="69" spans="1:36" x14ac:dyDescent="0.25">
      <c r="A69" s="8" t="s">
        <v>1</v>
      </c>
      <c r="B69" s="26">
        <f>SUM(B64:B68)</f>
        <v>16.859999999999996</v>
      </c>
      <c r="C69" s="26">
        <f t="shared" ref="C69:AF69" si="28">SUM(C64:C68)</f>
        <v>0</v>
      </c>
      <c r="D69" s="26">
        <f t="shared" si="28"/>
        <v>0</v>
      </c>
      <c r="E69" s="26">
        <f t="shared" si="28"/>
        <v>0</v>
      </c>
      <c r="F69" s="26">
        <f t="shared" si="28"/>
        <v>0</v>
      </c>
      <c r="G69" s="26">
        <f t="shared" si="28"/>
        <v>0</v>
      </c>
      <c r="H69" s="26">
        <f t="shared" si="28"/>
        <v>0</v>
      </c>
      <c r="I69" s="26">
        <f t="shared" si="28"/>
        <v>0</v>
      </c>
      <c r="J69" s="26">
        <f t="shared" si="28"/>
        <v>0</v>
      </c>
      <c r="K69" s="26">
        <f t="shared" si="28"/>
        <v>0</v>
      </c>
      <c r="L69" s="26">
        <f t="shared" si="28"/>
        <v>0</v>
      </c>
      <c r="M69" s="26">
        <f t="shared" si="28"/>
        <v>0</v>
      </c>
      <c r="N69" s="26">
        <f t="shared" si="28"/>
        <v>0</v>
      </c>
      <c r="O69" s="26">
        <f t="shared" si="28"/>
        <v>0</v>
      </c>
      <c r="P69" s="26">
        <f t="shared" si="28"/>
        <v>0</v>
      </c>
      <c r="Q69" s="26">
        <f t="shared" si="28"/>
        <v>0</v>
      </c>
      <c r="R69" s="26">
        <f t="shared" si="28"/>
        <v>0</v>
      </c>
      <c r="S69" s="26">
        <f t="shared" si="28"/>
        <v>0</v>
      </c>
      <c r="T69" s="26">
        <f t="shared" si="28"/>
        <v>0</v>
      </c>
      <c r="U69" s="26">
        <f t="shared" si="28"/>
        <v>0</v>
      </c>
      <c r="V69" s="26">
        <f t="shared" si="28"/>
        <v>0</v>
      </c>
      <c r="W69" s="26">
        <f t="shared" si="28"/>
        <v>0</v>
      </c>
      <c r="X69" s="26">
        <f t="shared" si="28"/>
        <v>0</v>
      </c>
      <c r="Y69" s="26">
        <f t="shared" si="28"/>
        <v>0</v>
      </c>
      <c r="Z69" s="26">
        <f t="shared" si="28"/>
        <v>0</v>
      </c>
      <c r="AA69" s="26">
        <f t="shared" si="28"/>
        <v>0</v>
      </c>
      <c r="AB69" s="26">
        <f t="shared" si="28"/>
        <v>0</v>
      </c>
      <c r="AC69" s="26">
        <f t="shared" si="28"/>
        <v>0</v>
      </c>
      <c r="AD69" s="26">
        <f t="shared" si="28"/>
        <v>0</v>
      </c>
      <c r="AE69" s="26">
        <f t="shared" si="28"/>
        <v>0</v>
      </c>
      <c r="AF69" s="26">
        <f t="shared" si="28"/>
        <v>0</v>
      </c>
      <c r="AG69" s="27">
        <f>SUM(AG64:AG68)</f>
        <v>16.859999999999996</v>
      </c>
      <c r="AH69" s="15"/>
      <c r="AI69" s="23">
        <f>SUM(AI64:AI68)</f>
        <v>1536.1499999999999</v>
      </c>
      <c r="AJ69" s="38">
        <f>SUM(AG69+AI69)</f>
        <v>1553.0099999999998</v>
      </c>
    </row>
    <row r="70" spans="1:36" x14ac:dyDescent="0.25">
      <c r="A70" t="s">
        <v>6</v>
      </c>
      <c r="B70" s="10">
        <f>SUM(B69/B63)</f>
        <v>6.1220043572984733E-3</v>
      </c>
      <c r="C70" s="10">
        <f t="shared" ref="C70:AF70" si="29">SUM(C69/C63)</f>
        <v>0</v>
      </c>
      <c r="D70" s="10">
        <f t="shared" si="29"/>
        <v>0</v>
      </c>
      <c r="E70" s="10">
        <f t="shared" si="29"/>
        <v>0</v>
      </c>
      <c r="F70" s="10">
        <f t="shared" si="29"/>
        <v>0</v>
      </c>
      <c r="G70" s="10">
        <f t="shared" si="29"/>
        <v>0</v>
      </c>
      <c r="H70" s="10">
        <f t="shared" si="29"/>
        <v>0</v>
      </c>
      <c r="I70" s="10">
        <f t="shared" si="29"/>
        <v>0</v>
      </c>
      <c r="J70" s="10">
        <f t="shared" si="29"/>
        <v>0</v>
      </c>
      <c r="K70" s="10">
        <f t="shared" si="29"/>
        <v>0</v>
      </c>
      <c r="L70" s="10">
        <f t="shared" si="29"/>
        <v>0</v>
      </c>
      <c r="M70" s="43">
        <f t="shared" si="29"/>
        <v>0</v>
      </c>
      <c r="N70" s="10">
        <f t="shared" si="29"/>
        <v>0</v>
      </c>
      <c r="O70" s="10">
        <f t="shared" si="29"/>
        <v>0</v>
      </c>
      <c r="P70" s="10">
        <f t="shared" si="29"/>
        <v>0</v>
      </c>
      <c r="Q70" s="10">
        <f t="shared" si="29"/>
        <v>0</v>
      </c>
      <c r="R70" s="10">
        <f t="shared" si="29"/>
        <v>0</v>
      </c>
      <c r="S70" s="10">
        <f t="shared" si="29"/>
        <v>0</v>
      </c>
      <c r="T70" s="10">
        <f t="shared" si="29"/>
        <v>0</v>
      </c>
      <c r="U70" s="10">
        <f t="shared" si="29"/>
        <v>0</v>
      </c>
      <c r="V70" s="10">
        <f t="shared" si="29"/>
        <v>0</v>
      </c>
      <c r="W70" s="10">
        <f t="shared" si="29"/>
        <v>0</v>
      </c>
      <c r="X70" s="10">
        <f t="shared" si="29"/>
        <v>0</v>
      </c>
      <c r="Y70" s="10">
        <f t="shared" si="29"/>
        <v>0</v>
      </c>
      <c r="Z70" s="10">
        <f t="shared" si="29"/>
        <v>0</v>
      </c>
      <c r="AA70" s="10">
        <f t="shared" si="29"/>
        <v>0</v>
      </c>
      <c r="AB70" s="10">
        <f t="shared" si="29"/>
        <v>0</v>
      </c>
      <c r="AC70" s="10">
        <f t="shared" si="29"/>
        <v>0</v>
      </c>
      <c r="AD70" s="10">
        <f t="shared" si="29"/>
        <v>0</v>
      </c>
      <c r="AE70" s="10">
        <f t="shared" si="29"/>
        <v>0</v>
      </c>
      <c r="AF70" s="10">
        <f t="shared" si="29"/>
        <v>0</v>
      </c>
      <c r="AG70" s="5">
        <f>SUM(AG69/AG63)</f>
        <v>6.1220043572984733E-3</v>
      </c>
      <c r="AH70" s="51"/>
      <c r="AI70" s="23"/>
      <c r="AJ70" s="23"/>
    </row>
    <row r="71" spans="1:36" x14ac:dyDescent="0.25">
      <c r="A71" t="s">
        <v>14</v>
      </c>
      <c r="B71" s="3">
        <f>SUM('AI Marketing Main'!B59+'AI Marketing Main (1)'!B59+'Marketing Main (2)'!B59+'AI Marketing Main (3)'!B59+'AI Marketing Main (4)'!B59)</f>
        <v>30.169999999999998</v>
      </c>
      <c r="C71" s="3">
        <f>SUM('AI Marketing Main'!C61+'AI Marketing Main (1)'!C61+'Marketing Main (2)'!C61+'AI Marketing Main (3)'!C61+'AI Marketing Main (4)'!C61)</f>
        <v>0</v>
      </c>
      <c r="D71" s="3">
        <f>SUM('AI Marketing Main'!D61+'AI Marketing Main (1)'!D61+'Marketing Main (2)'!D61+'AI Marketing Main (3)'!D61+'AI Marketing Main (4)'!D61)</f>
        <v>0</v>
      </c>
      <c r="E71" s="3">
        <f>SUM('AI Marketing Main'!E61+'AI Marketing Main (1)'!E61+'Marketing Main (2)'!E61+'AI Marketing Main (3)'!E61+'AI Marketing Main (4)'!E61)</f>
        <v>0</v>
      </c>
      <c r="F71" s="3">
        <f>SUM('AI Marketing Main'!F61+'AI Marketing Main (1)'!F61+'Marketing Main (2)'!F61+'AI Marketing Main (3)'!F61+'AI Marketing Main (4)'!F61)</f>
        <v>0</v>
      </c>
      <c r="G71" s="3">
        <f>SUM('AI Marketing Main'!G61+'AI Marketing Main (1)'!G61+'Marketing Main (2)'!G61+'AI Marketing Main (3)'!G61+'AI Marketing Main (4)'!G61)</f>
        <v>0</v>
      </c>
      <c r="H71" s="3">
        <f>SUM('AI Marketing Main'!H61+'AI Marketing Main (1)'!H61+'Marketing Main (2)'!H61+'AI Marketing Main (3)'!H61+'AI Marketing Main (4)'!H61)</f>
        <v>0</v>
      </c>
      <c r="I71" s="3">
        <f>SUM('AI Marketing Main'!I61+'AI Marketing Main (1)'!I61+'Marketing Main (2)'!I61+'AI Marketing Main (3)'!I61+'AI Marketing Main (4)'!I61)</f>
        <v>0</v>
      </c>
      <c r="J71" s="3">
        <f>SUM('AI Marketing Main'!J61+'AI Marketing Main (1)'!J61+'Marketing Main (2)'!J61+'AI Marketing Main (3)'!J61+'AI Marketing Main (4)'!J61)</f>
        <v>0</v>
      </c>
      <c r="K71" s="3">
        <f>SUM('AI Marketing Main'!K61+'AI Marketing Main (1)'!K61+'Marketing Main (2)'!K61+'AI Marketing Main (3)'!K61+'AI Marketing Main (4)'!K61)</f>
        <v>0</v>
      </c>
      <c r="L71" s="3">
        <f>SUM('AI Marketing Main'!L61+'AI Marketing Main (1)'!L61+'Marketing Main (2)'!L61+'AI Marketing Main (3)'!L61+'AI Marketing Main (4)'!L61)</f>
        <v>0</v>
      </c>
      <c r="M71" s="3">
        <f>SUM('AI Marketing Main'!M61+'AI Marketing Main (1)'!M61+'Marketing Main (2)'!M61+'AI Marketing Main (3)'!M61+'AI Marketing Main (4)'!M61)</f>
        <v>0</v>
      </c>
      <c r="N71" s="3">
        <f>SUM('AI Marketing Main'!N61+'AI Marketing Main (1)'!N61+'Marketing Main (2)'!N61+'AI Marketing Main (3)'!N61+'AI Marketing Main (4)'!N61)</f>
        <v>0</v>
      </c>
      <c r="O71" s="3">
        <f>SUM('AI Marketing Main'!O61+'AI Marketing Main (1)'!O61+'Marketing Main (2)'!O61+'AI Marketing Main (3)'!O61+'AI Marketing Main (4)'!O61)</f>
        <v>0</v>
      </c>
      <c r="P71" s="3">
        <f>SUM('AI Marketing Main'!P61+'AI Marketing Main (1)'!P61+'Marketing Main (2)'!P61+'AI Marketing Main (3)'!P61+'AI Marketing Main (4)'!P61)</f>
        <v>0</v>
      </c>
      <c r="Q71" s="3">
        <f>SUM('AI Marketing Main'!Q61+'AI Marketing Main (1)'!Q61+'Marketing Main (2)'!Q61+'AI Marketing Main (3)'!Q61+'AI Marketing Main (4)'!Q61)</f>
        <v>0</v>
      </c>
      <c r="R71" s="3">
        <f>SUM('AI Marketing Main'!R61+'AI Marketing Main (1)'!R61+'Marketing Main (2)'!R61+'AI Marketing Main (3)'!R61+'AI Marketing Main (4)'!R61)</f>
        <v>0</v>
      </c>
      <c r="S71" s="3">
        <f>SUM('AI Marketing Main'!S61+'AI Marketing Main (1)'!S61+'Marketing Main (2)'!S61+'AI Marketing Main (3)'!S61+'AI Marketing Main (4)'!S61)</f>
        <v>0</v>
      </c>
      <c r="T71" s="3">
        <f>SUM('AI Marketing Main'!T61+'AI Marketing Main (1)'!T61+'Marketing Main (2)'!T61+'AI Marketing Main (3)'!T61+'AI Marketing Main (4)'!T61)</f>
        <v>0</v>
      </c>
      <c r="U71" s="3">
        <f>SUM('AI Marketing Main'!U61+'AI Marketing Main (1)'!U61+'Marketing Main (2)'!U61+'AI Marketing Main (3)'!U61+'AI Marketing Main (4)'!U61)</f>
        <v>0</v>
      </c>
      <c r="V71" s="3">
        <f>SUM('AI Marketing Main'!V61+'AI Marketing Main (1)'!V61+'Marketing Main (2)'!V61+'AI Marketing Main (3)'!V61+'AI Marketing Main (4)'!V61)</f>
        <v>0</v>
      </c>
      <c r="W71" s="3">
        <f>SUM('AI Marketing Main'!W61+'AI Marketing Main (1)'!W61+'Marketing Main (2)'!W61+'AI Marketing Main (3)'!W61+'AI Marketing Main (4)'!W61)</f>
        <v>0</v>
      </c>
      <c r="X71" s="3">
        <f>SUM('AI Marketing Main'!X61+'AI Marketing Main (1)'!X61+'Marketing Main (2)'!X61+'AI Marketing Main (3)'!X61+'AI Marketing Main (4)'!X61)</f>
        <v>0</v>
      </c>
      <c r="Y71" s="3">
        <f>SUM('AI Marketing Main'!Y61+'AI Marketing Main (1)'!Y61+'Marketing Main (2)'!Y61+'AI Marketing Main (3)'!Y61+'AI Marketing Main (4)'!Y61)</f>
        <v>0</v>
      </c>
      <c r="Z71" s="3">
        <f>SUM('AI Marketing Main'!Z61+'AI Marketing Main (1)'!Z61+'Marketing Main (2)'!Z61+'AI Marketing Main (3)'!Z61+'AI Marketing Main (4)'!Z61)</f>
        <v>0</v>
      </c>
      <c r="AA71" s="3">
        <f>SUM('AI Marketing Main'!AA61+'AI Marketing Main (1)'!AA61+'Marketing Main (2)'!AA61+'AI Marketing Main (3)'!AA61+'AI Marketing Main (4)'!AA61)</f>
        <v>0</v>
      </c>
      <c r="AB71" s="3">
        <f>SUM('AI Marketing Main'!AB61+'AI Marketing Main (1)'!AB61+'Marketing Main (2)'!AB61+'AI Marketing Main (3)'!AB61+'AI Marketing Main (4)'!AB61)</f>
        <v>0</v>
      </c>
      <c r="AC71" s="3">
        <f>SUM('AI Marketing Main'!AC61+'AI Marketing Main (1)'!AC61+'Marketing Main (2)'!AC61+'AI Marketing Main (3)'!AC61+'AI Marketing Main (4)'!AC61)</f>
        <v>0</v>
      </c>
      <c r="AD71" s="3">
        <f>SUM('AI Marketing Main'!AD61+'AI Marketing Main (1)'!AD61+'Marketing Main (2)'!AD61+'AI Marketing Main (3)'!AD61+'AI Marketing Main (4)'!AD61)</f>
        <v>0</v>
      </c>
      <c r="AE71" s="3">
        <f>SUM('AI Marketing Main'!AE61+'AI Marketing Main (1)'!AE61+'Marketing Main (2)'!AE61+'AI Marketing Main (3)'!AE61+'AI Marketing Main (4)'!AE61)</f>
        <v>0</v>
      </c>
      <c r="AF71" s="3">
        <f>SUM('AI Marketing Main'!AF61+'AI Marketing Main (1)'!AF61+'Marketing Main (2)'!AF61+'AI Marketing Main (3)'!AF61+'AI Marketing Main (4)'!AF61)</f>
        <v>0</v>
      </c>
      <c r="AG71" s="25">
        <f t="shared" ref="AG71" si="30">SUM(B71:AF71)</f>
        <v>30.169999999999998</v>
      </c>
      <c r="AH71" s="51"/>
      <c r="AI71" s="23">
        <f>SUM(AJ51)</f>
        <v>2019.02</v>
      </c>
      <c r="AJ71" s="23">
        <f>SUM(AG71+AI71)</f>
        <v>2049.19</v>
      </c>
    </row>
    <row r="72" spans="1:36" x14ac:dyDescent="0.25">
      <c r="A72" t="s">
        <v>15</v>
      </c>
      <c r="B72" s="10">
        <f>SUM(B71/B63)</f>
        <v>1.0954974582425562E-2</v>
      </c>
      <c r="C72" s="10">
        <f t="shared" ref="C72:AG72" si="31">SUM(C71/C63)</f>
        <v>0</v>
      </c>
      <c r="D72" s="10">
        <f t="shared" si="31"/>
        <v>0</v>
      </c>
      <c r="E72" s="10">
        <f t="shared" si="31"/>
        <v>0</v>
      </c>
      <c r="F72" s="10">
        <f t="shared" si="31"/>
        <v>0</v>
      </c>
      <c r="G72" s="10">
        <f t="shared" si="31"/>
        <v>0</v>
      </c>
      <c r="H72" s="10">
        <f t="shared" si="31"/>
        <v>0</v>
      </c>
      <c r="I72" s="10">
        <f t="shared" si="31"/>
        <v>0</v>
      </c>
      <c r="J72" s="10">
        <f t="shared" si="31"/>
        <v>0</v>
      </c>
      <c r="K72" s="10">
        <f t="shared" si="31"/>
        <v>0</v>
      </c>
      <c r="L72" s="10">
        <f t="shared" si="31"/>
        <v>0</v>
      </c>
      <c r="M72" s="10">
        <f t="shared" si="31"/>
        <v>0</v>
      </c>
      <c r="N72" s="10">
        <f t="shared" si="31"/>
        <v>0</v>
      </c>
      <c r="O72" s="10">
        <f t="shared" si="31"/>
        <v>0</v>
      </c>
      <c r="P72" s="10">
        <f t="shared" si="31"/>
        <v>0</v>
      </c>
      <c r="Q72" s="10">
        <f t="shared" si="31"/>
        <v>0</v>
      </c>
      <c r="R72" s="10">
        <f t="shared" si="31"/>
        <v>0</v>
      </c>
      <c r="S72" s="10">
        <f t="shared" si="31"/>
        <v>0</v>
      </c>
      <c r="T72" s="10">
        <f t="shared" si="31"/>
        <v>0</v>
      </c>
      <c r="U72" s="10">
        <f t="shared" si="31"/>
        <v>0</v>
      </c>
      <c r="V72" s="10">
        <f t="shared" si="31"/>
        <v>0</v>
      </c>
      <c r="W72" s="10">
        <f t="shared" si="31"/>
        <v>0</v>
      </c>
      <c r="X72" s="10">
        <f t="shared" si="31"/>
        <v>0</v>
      </c>
      <c r="Y72" s="10">
        <f t="shared" si="31"/>
        <v>0</v>
      </c>
      <c r="Z72" s="10">
        <f t="shared" si="31"/>
        <v>0</v>
      </c>
      <c r="AA72" s="10">
        <f t="shared" si="31"/>
        <v>0</v>
      </c>
      <c r="AB72" s="10">
        <f t="shared" si="31"/>
        <v>0</v>
      </c>
      <c r="AC72" s="10">
        <f t="shared" si="31"/>
        <v>0</v>
      </c>
      <c r="AD72" s="10">
        <f t="shared" si="31"/>
        <v>0</v>
      </c>
      <c r="AE72" s="10">
        <f t="shared" si="31"/>
        <v>0</v>
      </c>
      <c r="AF72" s="10">
        <f t="shared" si="31"/>
        <v>0</v>
      </c>
      <c r="AG72" s="14">
        <f t="shared" si="31"/>
        <v>1.0954974582425562E-2</v>
      </c>
      <c r="AH72" s="51"/>
      <c r="AI72" s="23"/>
      <c r="AJ72" s="23"/>
    </row>
    <row r="73" spans="1:36" x14ac:dyDescent="0.25"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W73" s="51"/>
      <c r="X73" s="51"/>
      <c r="Y73" s="51"/>
      <c r="AG73" s="51"/>
      <c r="AH73" s="51"/>
      <c r="AI73" s="23"/>
      <c r="AJ73" s="23"/>
    </row>
    <row r="74" spans="1:36" x14ac:dyDescent="0.25">
      <c r="A74" t="s">
        <v>19</v>
      </c>
      <c r="D74" s="51"/>
      <c r="E74" s="51"/>
      <c r="F74" s="51"/>
      <c r="G74" s="51"/>
      <c r="H74" s="51"/>
      <c r="I74" s="51"/>
      <c r="J74" s="51"/>
      <c r="K74" s="29"/>
      <c r="L74" s="51"/>
      <c r="M74" s="51"/>
      <c r="N74" s="51"/>
      <c r="O74" s="51"/>
      <c r="P74" s="51"/>
      <c r="Q74" s="51"/>
      <c r="R74" s="51"/>
      <c r="S74" s="51"/>
      <c r="T74" s="51"/>
      <c r="W74" s="29"/>
      <c r="X74" s="51"/>
      <c r="Y74" s="51"/>
      <c r="AG74" s="29">
        <f>SUM(AG70/A60)</f>
        <v>6.1220043572984733E-3</v>
      </c>
      <c r="AH74" s="51"/>
      <c r="AI74" s="23"/>
      <c r="AJ74" s="23"/>
    </row>
    <row r="75" spans="1:36" x14ac:dyDescent="0.25"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W75" s="51"/>
      <c r="X75" s="51"/>
      <c r="Y75" s="51"/>
      <c r="AG75" s="51"/>
      <c r="AH75" s="51"/>
      <c r="AI75" s="23"/>
      <c r="AJ75" s="23"/>
    </row>
    <row r="76" spans="1:36" x14ac:dyDescent="0.25">
      <c r="A76" t="s">
        <v>23</v>
      </c>
      <c r="D76" s="51"/>
      <c r="E76" s="51"/>
      <c r="F76" s="51"/>
      <c r="G76" s="51"/>
      <c r="H76" s="51"/>
      <c r="I76" s="51"/>
      <c r="J76" s="51"/>
      <c r="K76" s="29"/>
      <c r="L76" s="51"/>
      <c r="M76" s="51"/>
      <c r="N76" s="51"/>
      <c r="O76" s="51"/>
      <c r="P76" s="51"/>
      <c r="Q76" s="51"/>
      <c r="R76" s="51"/>
      <c r="S76" s="51"/>
      <c r="T76" s="51"/>
      <c r="W76" s="29"/>
      <c r="X76" s="51"/>
      <c r="Y76" s="51"/>
      <c r="AG76" s="29">
        <f>SUM(AG74*30)</f>
        <v>0.18366013071895421</v>
      </c>
      <c r="AH76" s="51"/>
      <c r="AI76" s="23"/>
      <c r="AJ76" s="23"/>
    </row>
    <row r="77" spans="1:36" x14ac:dyDescent="0.25"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W77" s="51"/>
      <c r="X77" s="51"/>
      <c r="Y77" s="51"/>
      <c r="AG77" s="51"/>
      <c r="AH77" s="51"/>
      <c r="AI77" s="23"/>
      <c r="AJ77" s="23"/>
    </row>
    <row r="78" spans="1:36" x14ac:dyDescent="0.25">
      <c r="A78" t="s">
        <v>21</v>
      </c>
      <c r="D78" s="51"/>
      <c r="E78" s="51"/>
      <c r="F78" s="51"/>
      <c r="G78" s="51"/>
      <c r="H78" s="51"/>
      <c r="I78" s="51"/>
      <c r="J78" s="51"/>
      <c r="K78" s="30"/>
      <c r="L78" s="51"/>
      <c r="M78" s="51"/>
      <c r="N78" s="51"/>
      <c r="O78" s="51"/>
      <c r="P78" s="51"/>
      <c r="Q78" s="51"/>
      <c r="R78" s="51"/>
      <c r="S78" s="51"/>
      <c r="T78" s="51"/>
      <c r="W78" s="30"/>
      <c r="X78" s="51"/>
      <c r="Y78" s="51"/>
      <c r="AG78" s="30">
        <f>SUM(AG63*AG76)</f>
        <v>505.7999999999999</v>
      </c>
      <c r="AH78" s="51"/>
      <c r="AI78" s="23"/>
      <c r="AJ78" s="23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14E08-6794-4E6C-B040-52BB53F7E807}">
  <dimension ref="A1:AJ69"/>
  <sheetViews>
    <sheetView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O1" sqref="O1:S1"/>
    </sheetView>
  </sheetViews>
  <sheetFormatPr defaultRowHeight="15" x14ac:dyDescent="0.25"/>
  <cols>
    <col min="1" max="1" width="32.85546875" bestFit="1" customWidth="1"/>
    <col min="2" max="3" width="12.28515625" customWidth="1"/>
    <col min="4" max="4" width="10.42578125" style="1" bestFit="1" customWidth="1"/>
    <col min="5" max="5" width="10.140625" style="1" bestFit="1" customWidth="1"/>
    <col min="6" max="14" width="10.42578125" style="1" bestFit="1" customWidth="1"/>
    <col min="15" max="15" width="10.5703125" style="1" bestFit="1" customWidth="1"/>
    <col min="16" max="20" width="10.42578125" style="1" bestFit="1" customWidth="1"/>
    <col min="21" max="30" width="10.42578125" bestFit="1" customWidth="1"/>
    <col min="31" max="31" width="10.42578125" customWidth="1"/>
    <col min="32" max="32" width="10.42578125" bestFit="1" customWidth="1"/>
    <col min="33" max="33" width="10.140625" bestFit="1" customWidth="1"/>
    <col min="36" max="36" width="10.5703125" bestFit="1" customWidth="1"/>
  </cols>
  <sheetData>
    <row r="1" spans="1:19" x14ac:dyDescent="0.25">
      <c r="A1" s="4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2" t="s">
        <v>31</v>
      </c>
      <c r="P1" s="52"/>
      <c r="Q1" s="52" t="s">
        <v>30</v>
      </c>
      <c r="R1" s="52"/>
      <c r="S1" s="28" t="s">
        <v>32</v>
      </c>
    </row>
    <row r="2" spans="1:19" x14ac:dyDescent="0.25">
      <c r="A2" s="46"/>
      <c r="B2" s="1"/>
      <c r="C2" s="1"/>
      <c r="O2" s="53"/>
      <c r="P2" s="54"/>
      <c r="Q2" s="53"/>
      <c r="R2" s="54"/>
      <c r="S2" s="48"/>
    </row>
    <row r="3" spans="1:19" s="1" customFormat="1" x14ac:dyDescent="0.25">
      <c r="A3" s="6" t="s">
        <v>0</v>
      </c>
      <c r="B3" s="7">
        <v>44492</v>
      </c>
      <c r="C3" s="7">
        <v>44493</v>
      </c>
      <c r="D3" s="7">
        <v>44494</v>
      </c>
      <c r="E3" s="7">
        <v>44495</v>
      </c>
      <c r="F3" s="7">
        <v>44496</v>
      </c>
      <c r="G3" s="7">
        <v>44497</v>
      </c>
      <c r="H3" s="7">
        <v>44498</v>
      </c>
      <c r="I3" s="7">
        <v>44499</v>
      </c>
      <c r="J3" s="7">
        <v>44500</v>
      </c>
      <c r="K3" s="1" t="s">
        <v>13</v>
      </c>
      <c r="M3" s="1" t="s">
        <v>16</v>
      </c>
      <c r="O3" s="1" t="s">
        <v>17</v>
      </c>
    </row>
    <row r="4" spans="1:19" s="1" customFormat="1" x14ac:dyDescent="0.25">
      <c r="A4" s="6"/>
      <c r="B4" s="7"/>
      <c r="C4" s="7"/>
      <c r="D4" s="7"/>
      <c r="E4" s="7"/>
      <c r="F4" s="7"/>
      <c r="G4" s="7"/>
      <c r="H4" s="7"/>
      <c r="I4" s="7"/>
      <c r="J4" s="7"/>
    </row>
    <row r="5" spans="1:19" s="1" customFormat="1" x14ac:dyDescent="0.25">
      <c r="A5" s="11" t="s">
        <v>5</v>
      </c>
      <c r="B5" s="12">
        <v>275</v>
      </c>
      <c r="C5" s="12">
        <v>275</v>
      </c>
      <c r="D5" s="12">
        <v>275</v>
      </c>
      <c r="E5" s="12">
        <v>275</v>
      </c>
      <c r="F5" s="12">
        <v>275</v>
      </c>
      <c r="G5" s="12">
        <v>275</v>
      </c>
      <c r="H5" s="12">
        <v>275</v>
      </c>
      <c r="I5" s="12">
        <v>275</v>
      </c>
      <c r="J5" s="12">
        <v>275</v>
      </c>
      <c r="K5" s="12">
        <v>275</v>
      </c>
    </row>
    <row r="6" spans="1:19" s="1" customFormat="1" x14ac:dyDescent="0.25">
      <c r="A6" t="s">
        <v>3</v>
      </c>
      <c r="B6" s="31">
        <v>16.55</v>
      </c>
      <c r="C6" s="31">
        <v>7.85</v>
      </c>
      <c r="D6" s="31">
        <v>11.45</v>
      </c>
      <c r="E6" s="31">
        <v>21.49</v>
      </c>
      <c r="F6" s="31">
        <v>12.43</v>
      </c>
      <c r="G6" s="31">
        <v>7.47</v>
      </c>
      <c r="H6" s="31">
        <v>6.26</v>
      </c>
      <c r="I6" s="31">
        <v>10.62</v>
      </c>
      <c r="J6" s="31">
        <v>7.89</v>
      </c>
      <c r="K6" s="32">
        <f>SUM(B6:J6)</f>
        <v>102.00999999999999</v>
      </c>
    </row>
    <row r="7" spans="1:19" x14ac:dyDescent="0.25">
      <c r="A7" t="s">
        <v>2</v>
      </c>
      <c r="B7" s="31">
        <v>11.7</v>
      </c>
      <c r="C7" s="31">
        <v>5.85</v>
      </c>
      <c r="D7" s="31">
        <v>5.85</v>
      </c>
      <c r="E7" s="31">
        <v>5.85</v>
      </c>
      <c r="F7" s="31">
        <v>5.85</v>
      </c>
      <c r="G7" s="31">
        <v>5.85</v>
      </c>
      <c r="H7" s="31">
        <v>5.85</v>
      </c>
      <c r="I7" s="31">
        <v>5.85</v>
      </c>
      <c r="J7" s="31">
        <v>5.85</v>
      </c>
      <c r="K7" s="32">
        <f>SUM(B7:J7)</f>
        <v>58.500000000000007</v>
      </c>
      <c r="M7" s="1">
        <v>58.5</v>
      </c>
      <c r="N7" s="2"/>
      <c r="O7" s="2">
        <f>SUM(M7-K7)</f>
        <v>-7.1054273576010019E-15</v>
      </c>
    </row>
    <row r="8" spans="1:19" s="1" customFormat="1" x14ac:dyDescent="0.25">
      <c r="A8" s="8" t="s">
        <v>4</v>
      </c>
      <c r="B8" s="22">
        <f>SUM(B6-B7)</f>
        <v>4.8500000000000014</v>
      </c>
      <c r="C8" s="22">
        <f t="shared" ref="C8:J8" si="0">SUM(C6-C7)</f>
        <v>2</v>
      </c>
      <c r="D8" s="22">
        <f t="shared" si="0"/>
        <v>5.6</v>
      </c>
      <c r="E8" s="22">
        <f t="shared" si="0"/>
        <v>15.639999999999999</v>
      </c>
      <c r="F8" s="22">
        <f t="shared" si="0"/>
        <v>6.58</v>
      </c>
      <c r="G8" s="22">
        <f t="shared" si="0"/>
        <v>1.62</v>
      </c>
      <c r="H8" s="22">
        <f t="shared" si="0"/>
        <v>0.41000000000000014</v>
      </c>
      <c r="I8" s="22">
        <f t="shared" si="0"/>
        <v>4.7699999999999996</v>
      </c>
      <c r="J8" s="22">
        <f t="shared" si="0"/>
        <v>2.04</v>
      </c>
      <c r="K8" s="22">
        <f t="shared" ref="K8" si="1">SUM(K6-K7)</f>
        <v>43.509999999999984</v>
      </c>
      <c r="L8" s="9"/>
      <c r="M8" s="9"/>
      <c r="N8" s="9"/>
    </row>
    <row r="9" spans="1:19" s="1" customFormat="1" x14ac:dyDescent="0.25">
      <c r="A9" t="s">
        <v>7</v>
      </c>
      <c r="B9" s="10">
        <f>SUM(B8/B5)</f>
        <v>1.7636363636363641E-2</v>
      </c>
      <c r="C9" s="10">
        <f t="shared" ref="C9:J9" si="2">SUM(C8/C5)</f>
        <v>7.2727272727272727E-3</v>
      </c>
      <c r="D9" s="10">
        <f t="shared" si="2"/>
        <v>2.0363636363636362E-2</v>
      </c>
      <c r="E9" s="10">
        <f t="shared" si="2"/>
        <v>5.6872727272727269E-2</v>
      </c>
      <c r="F9" s="10">
        <f t="shared" si="2"/>
        <v>2.3927272727272728E-2</v>
      </c>
      <c r="G9" s="10">
        <f t="shared" si="2"/>
        <v>5.8909090909090916E-3</v>
      </c>
      <c r="H9" s="10">
        <f t="shared" si="2"/>
        <v>1.4909090909090914E-3</v>
      </c>
      <c r="I9" s="10">
        <f t="shared" si="2"/>
        <v>1.7345454545454542E-2</v>
      </c>
      <c r="J9" s="10">
        <f t="shared" si="2"/>
        <v>7.4181818181818186E-3</v>
      </c>
      <c r="K9" s="5">
        <f t="shared" ref="K9" si="3">SUM(K8/K5)</f>
        <v>0.15821818181818176</v>
      </c>
    </row>
    <row r="10" spans="1:19" s="1" customFormat="1" x14ac:dyDescent="0.25">
      <c r="A10"/>
      <c r="B10"/>
      <c r="C10"/>
    </row>
    <row r="11" spans="1:19" x14ac:dyDescent="0.25">
      <c r="A11" t="s">
        <v>8</v>
      </c>
      <c r="B11" s="10">
        <f>SUM(B7/B5)</f>
        <v>4.2545454545454546E-2</v>
      </c>
      <c r="C11" s="10">
        <f t="shared" ref="C11:J11" si="4">SUM(C7/C5)</f>
        <v>2.1272727272727273E-2</v>
      </c>
      <c r="D11" s="10">
        <f t="shared" si="4"/>
        <v>2.1272727272727273E-2</v>
      </c>
      <c r="E11" s="10">
        <f t="shared" si="4"/>
        <v>2.1272727272727273E-2</v>
      </c>
      <c r="F11" s="10">
        <f t="shared" si="4"/>
        <v>2.1272727272727273E-2</v>
      </c>
      <c r="G11" s="10">
        <f t="shared" si="4"/>
        <v>2.1272727272727273E-2</v>
      </c>
      <c r="H11" s="10">
        <f t="shared" si="4"/>
        <v>2.1272727272727273E-2</v>
      </c>
      <c r="I11" s="10">
        <f t="shared" si="4"/>
        <v>2.1272727272727273E-2</v>
      </c>
      <c r="J11" s="10">
        <f t="shared" si="4"/>
        <v>2.1272727272727273E-2</v>
      </c>
      <c r="K11" s="5">
        <f>SUM(K7/K5)</f>
        <v>0.21272727272727276</v>
      </c>
    </row>
    <row r="13" spans="1:19" x14ac:dyDescent="0.25">
      <c r="A13" t="s">
        <v>19</v>
      </c>
      <c r="K13" s="29">
        <f>SUM(K9/8)</f>
        <v>1.977727272727272E-2</v>
      </c>
    </row>
    <row r="15" spans="1:19" x14ac:dyDescent="0.25">
      <c r="A15" t="s">
        <v>20</v>
      </c>
      <c r="K15" s="29">
        <f>SUM(K13*30)</f>
        <v>0.59331818181818163</v>
      </c>
    </row>
    <row r="17" spans="1:36" x14ac:dyDescent="0.25">
      <c r="A17" s="34"/>
    </row>
    <row r="18" spans="1:36" x14ac:dyDescent="0.25">
      <c r="A18" s="1"/>
    </row>
    <row r="19" spans="1:36" x14ac:dyDescent="0.25">
      <c r="A19" s="6" t="s">
        <v>0</v>
      </c>
      <c r="B19" s="7">
        <v>44501</v>
      </c>
      <c r="C19" s="7">
        <v>44502</v>
      </c>
      <c r="D19" s="7">
        <v>44503</v>
      </c>
      <c r="E19" s="7">
        <v>44504</v>
      </c>
      <c r="F19" s="7">
        <v>44505</v>
      </c>
      <c r="G19" s="7">
        <v>44506</v>
      </c>
      <c r="H19" s="7">
        <v>44507</v>
      </c>
      <c r="I19" s="7">
        <v>44508</v>
      </c>
      <c r="J19" s="7">
        <v>44509</v>
      </c>
      <c r="K19" s="7">
        <v>44510</v>
      </c>
      <c r="L19" s="7">
        <v>44511</v>
      </c>
      <c r="M19" s="7">
        <v>44512</v>
      </c>
      <c r="N19" s="7">
        <v>44513</v>
      </c>
      <c r="O19" s="7">
        <v>44514</v>
      </c>
      <c r="P19" s="7">
        <v>44515</v>
      </c>
      <c r="Q19" s="7">
        <v>44516</v>
      </c>
      <c r="R19" s="7">
        <v>44517</v>
      </c>
      <c r="S19" s="7">
        <v>44518</v>
      </c>
      <c r="T19" s="7">
        <v>44519</v>
      </c>
      <c r="U19" s="7">
        <v>44520</v>
      </c>
      <c r="V19" s="7">
        <v>44521</v>
      </c>
      <c r="W19" s="7">
        <v>44522</v>
      </c>
      <c r="X19" s="7">
        <v>44523</v>
      </c>
      <c r="Y19" s="7">
        <v>44524</v>
      </c>
      <c r="Z19" s="7">
        <v>44525</v>
      </c>
      <c r="AA19" s="7">
        <v>44526</v>
      </c>
      <c r="AB19" s="7">
        <v>44527</v>
      </c>
      <c r="AC19" s="7">
        <v>44528</v>
      </c>
      <c r="AD19" s="7">
        <v>44529</v>
      </c>
      <c r="AE19" s="7">
        <v>44530</v>
      </c>
      <c r="AF19" s="7"/>
      <c r="AG19" s="9" t="s">
        <v>13</v>
      </c>
      <c r="AH19" s="2" t="s">
        <v>28</v>
      </c>
      <c r="AI19" s="1" t="s">
        <v>16</v>
      </c>
      <c r="AJ19" s="1" t="s">
        <v>17</v>
      </c>
    </row>
    <row r="20" spans="1:36" x14ac:dyDescent="0.25">
      <c r="A20" s="28"/>
      <c r="B20" s="7"/>
      <c r="C20" s="7"/>
      <c r="D20" s="7"/>
      <c r="E20" s="7"/>
      <c r="F20" s="7"/>
      <c r="G20" s="7"/>
      <c r="H20" s="7"/>
      <c r="I20" s="7"/>
      <c r="J20" s="7"/>
      <c r="W20" s="1"/>
      <c r="X20" s="1"/>
      <c r="Y20" s="1"/>
      <c r="Z20" s="1"/>
      <c r="AA20" s="1"/>
      <c r="AG20" s="1"/>
      <c r="AH20" s="1"/>
      <c r="AI20" s="1"/>
      <c r="AJ20" s="1"/>
    </row>
    <row r="21" spans="1:36" x14ac:dyDescent="0.25">
      <c r="A21" s="11" t="s">
        <v>5</v>
      </c>
      <c r="B21" s="12">
        <v>275</v>
      </c>
      <c r="C21" s="12">
        <v>275</v>
      </c>
      <c r="D21" s="12">
        <v>275</v>
      </c>
      <c r="E21" s="12">
        <v>275</v>
      </c>
      <c r="F21" s="12">
        <v>275</v>
      </c>
      <c r="G21" s="12">
        <v>275</v>
      </c>
      <c r="H21" s="12">
        <v>275</v>
      </c>
      <c r="I21" s="12">
        <v>275</v>
      </c>
      <c r="J21" s="12">
        <v>275</v>
      </c>
      <c r="K21" s="12">
        <v>275</v>
      </c>
      <c r="L21" s="12">
        <v>275</v>
      </c>
      <c r="M21" s="12">
        <v>275</v>
      </c>
      <c r="N21" s="12">
        <v>275</v>
      </c>
      <c r="O21" s="12">
        <v>275</v>
      </c>
      <c r="P21" s="12">
        <v>275</v>
      </c>
      <c r="Q21" s="12">
        <v>275</v>
      </c>
      <c r="R21" s="12">
        <v>275</v>
      </c>
      <c r="S21" s="12">
        <v>275</v>
      </c>
      <c r="T21" s="12">
        <v>275</v>
      </c>
      <c r="U21" s="12">
        <v>275</v>
      </c>
      <c r="V21" s="12">
        <v>275</v>
      </c>
      <c r="W21" s="12">
        <v>395</v>
      </c>
      <c r="X21" s="12">
        <v>395</v>
      </c>
      <c r="Y21" s="12">
        <v>395</v>
      </c>
      <c r="Z21" s="12">
        <v>395</v>
      </c>
      <c r="AA21" s="12">
        <v>395</v>
      </c>
      <c r="AB21" s="12">
        <v>395</v>
      </c>
      <c r="AC21" s="12">
        <v>395</v>
      </c>
      <c r="AD21" s="12">
        <v>395</v>
      </c>
      <c r="AE21" s="12">
        <v>480</v>
      </c>
      <c r="AF21" s="12"/>
      <c r="AG21" s="13">
        <v>275</v>
      </c>
      <c r="AH21" s="1"/>
      <c r="AI21" s="1"/>
      <c r="AJ21" s="1"/>
    </row>
    <row r="22" spans="1:36" x14ac:dyDescent="0.25">
      <c r="A22" t="s">
        <v>3</v>
      </c>
      <c r="B22" s="31">
        <v>9.7100000000000009</v>
      </c>
      <c r="C22" s="31">
        <v>6.08</v>
      </c>
      <c r="D22" s="31">
        <v>7.82</v>
      </c>
      <c r="E22" s="31">
        <v>32.57</v>
      </c>
      <c r="F22" s="31">
        <v>11.24</v>
      </c>
      <c r="G22" s="31">
        <v>15.81</v>
      </c>
      <c r="H22" s="31">
        <v>16.649999999999999</v>
      </c>
      <c r="I22" s="31">
        <v>13.4</v>
      </c>
      <c r="J22" s="31">
        <v>4.4800000000000004</v>
      </c>
      <c r="K22" s="31">
        <v>19.13</v>
      </c>
      <c r="L22" s="31">
        <v>10.210000000000001</v>
      </c>
      <c r="M22" s="31">
        <v>16.89</v>
      </c>
      <c r="N22" s="31">
        <v>15.53</v>
      </c>
      <c r="O22" s="31">
        <v>17.54</v>
      </c>
      <c r="P22" s="31">
        <v>8.7899999999999991</v>
      </c>
      <c r="Q22" s="31">
        <v>19.43</v>
      </c>
      <c r="R22" s="31">
        <v>12.97</v>
      </c>
      <c r="S22" s="31">
        <v>6.26</v>
      </c>
      <c r="T22" s="31">
        <v>6.52</v>
      </c>
      <c r="U22" s="31">
        <v>5.15</v>
      </c>
      <c r="V22" s="31">
        <v>16.920000000000002</v>
      </c>
      <c r="W22" s="31">
        <v>3.9</v>
      </c>
      <c r="X22" s="31">
        <v>38.049999999999997</v>
      </c>
      <c r="Y22" s="31">
        <v>13.07</v>
      </c>
      <c r="Z22" s="31">
        <v>13.64</v>
      </c>
      <c r="AA22" s="31">
        <v>14.58</v>
      </c>
      <c r="AB22" s="31">
        <v>11.03</v>
      </c>
      <c r="AC22" s="31">
        <v>9.2899999999999991</v>
      </c>
      <c r="AD22" s="31">
        <v>26.29</v>
      </c>
      <c r="AE22" s="31">
        <v>47.96</v>
      </c>
      <c r="AF22" s="31"/>
      <c r="AG22" s="32">
        <f>SUM(B22:AF22)</f>
        <v>450.90999999999997</v>
      </c>
      <c r="AH22" s="30">
        <f>SUM(K6)</f>
        <v>102.00999999999999</v>
      </c>
      <c r="AI22" s="1"/>
      <c r="AJ22" s="1"/>
    </row>
    <row r="23" spans="1:36" x14ac:dyDescent="0.25">
      <c r="A23" t="s">
        <v>2</v>
      </c>
      <c r="B23" s="31">
        <v>5.85</v>
      </c>
      <c r="C23" s="31">
        <v>5.85</v>
      </c>
      <c r="D23" s="31">
        <v>5.85</v>
      </c>
      <c r="E23" s="31">
        <v>5.85</v>
      </c>
      <c r="F23" s="31">
        <v>5.85</v>
      </c>
      <c r="G23" s="31">
        <v>5.85</v>
      </c>
      <c r="H23" s="31">
        <v>5.85</v>
      </c>
      <c r="I23" s="31">
        <v>5.85</v>
      </c>
      <c r="J23" s="31">
        <v>5.85</v>
      </c>
      <c r="K23" s="31">
        <v>5.85</v>
      </c>
      <c r="L23" s="31">
        <v>5.85</v>
      </c>
      <c r="M23" s="31">
        <v>5.85</v>
      </c>
      <c r="N23" s="31">
        <v>5.85</v>
      </c>
      <c r="O23" s="31">
        <v>5.85</v>
      </c>
      <c r="P23" s="31">
        <v>5.85</v>
      </c>
      <c r="Q23" s="31">
        <v>5.85</v>
      </c>
      <c r="R23" s="31">
        <v>5.85</v>
      </c>
      <c r="S23" s="31">
        <v>5.85</v>
      </c>
      <c r="T23" s="31">
        <v>5.85</v>
      </c>
      <c r="U23" s="31">
        <v>5.85</v>
      </c>
      <c r="V23" s="31">
        <v>5.85</v>
      </c>
      <c r="W23" s="31">
        <v>8.7100000000000009</v>
      </c>
      <c r="X23" s="31">
        <v>8.7100000000000009</v>
      </c>
      <c r="Y23" s="31">
        <v>8.7100000000000009</v>
      </c>
      <c r="Z23" s="31">
        <v>8.7100000000000009</v>
      </c>
      <c r="AA23" s="31">
        <v>8.7100000000000009</v>
      </c>
      <c r="AB23" s="31">
        <v>8.7100000000000009</v>
      </c>
      <c r="AC23" s="31">
        <v>8.7100000000000009</v>
      </c>
      <c r="AD23" s="31">
        <v>12.76</v>
      </c>
      <c r="AE23" s="31">
        <v>12.76</v>
      </c>
      <c r="AF23" s="31"/>
      <c r="AG23" s="32">
        <f>SUM(B23:AF23)</f>
        <v>209.33999999999997</v>
      </c>
      <c r="AH23" s="2">
        <f>SUM(K7)</f>
        <v>58.500000000000007</v>
      </c>
      <c r="AI23" s="2">
        <v>267.83999999999997</v>
      </c>
      <c r="AJ23" s="2">
        <f>SUM(AG23:AH23)-AI23</f>
        <v>0</v>
      </c>
    </row>
    <row r="24" spans="1:36" x14ac:dyDescent="0.25">
      <c r="A24" s="8" t="s">
        <v>4</v>
      </c>
      <c r="B24" s="22">
        <f>SUM(B22-B23)</f>
        <v>3.8600000000000012</v>
      </c>
      <c r="C24" s="22">
        <f t="shared" ref="C24:AG24" si="5">SUM(C22-C23)</f>
        <v>0.23000000000000043</v>
      </c>
      <c r="D24" s="22">
        <f t="shared" si="5"/>
        <v>1.9700000000000006</v>
      </c>
      <c r="E24" s="22">
        <f t="shared" si="5"/>
        <v>26.72</v>
      </c>
      <c r="F24" s="22">
        <f t="shared" si="5"/>
        <v>5.3900000000000006</v>
      </c>
      <c r="G24" s="22">
        <f t="shared" si="5"/>
        <v>9.9600000000000009</v>
      </c>
      <c r="H24" s="22">
        <f t="shared" si="5"/>
        <v>10.799999999999999</v>
      </c>
      <c r="I24" s="22">
        <f t="shared" si="5"/>
        <v>7.5500000000000007</v>
      </c>
      <c r="J24" s="22">
        <f t="shared" si="5"/>
        <v>-1.3699999999999992</v>
      </c>
      <c r="K24" s="22">
        <f t="shared" si="5"/>
        <v>13.28</v>
      </c>
      <c r="L24" s="22">
        <f t="shared" si="5"/>
        <v>4.3600000000000012</v>
      </c>
      <c r="M24" s="22">
        <f t="shared" si="5"/>
        <v>11.040000000000001</v>
      </c>
      <c r="N24" s="22">
        <f t="shared" si="5"/>
        <v>9.68</v>
      </c>
      <c r="O24" s="22">
        <f t="shared" si="5"/>
        <v>11.69</v>
      </c>
      <c r="P24" s="22">
        <f t="shared" si="5"/>
        <v>2.9399999999999995</v>
      </c>
      <c r="Q24" s="22">
        <f t="shared" si="5"/>
        <v>13.58</v>
      </c>
      <c r="R24" s="22">
        <f t="shared" si="5"/>
        <v>7.120000000000001</v>
      </c>
      <c r="S24" s="22">
        <f t="shared" si="5"/>
        <v>0.41000000000000014</v>
      </c>
      <c r="T24" s="22">
        <f t="shared" si="5"/>
        <v>0.66999999999999993</v>
      </c>
      <c r="U24" s="22">
        <f t="shared" si="5"/>
        <v>-0.69999999999999929</v>
      </c>
      <c r="V24" s="22">
        <f t="shared" si="5"/>
        <v>11.070000000000002</v>
      </c>
      <c r="W24" s="22">
        <f t="shared" si="5"/>
        <v>-4.8100000000000005</v>
      </c>
      <c r="X24" s="22">
        <f t="shared" si="5"/>
        <v>29.339999999999996</v>
      </c>
      <c r="Y24" s="22">
        <f t="shared" si="5"/>
        <v>4.3599999999999994</v>
      </c>
      <c r="Z24" s="22">
        <f t="shared" si="5"/>
        <v>4.93</v>
      </c>
      <c r="AA24" s="22">
        <f t="shared" si="5"/>
        <v>5.8699999999999992</v>
      </c>
      <c r="AB24" s="22">
        <f t="shared" si="5"/>
        <v>2.3199999999999985</v>
      </c>
      <c r="AC24" s="22">
        <f t="shared" si="5"/>
        <v>0.57999999999999829</v>
      </c>
      <c r="AD24" s="22">
        <f t="shared" si="5"/>
        <v>13.53</v>
      </c>
      <c r="AE24" s="22">
        <f t="shared" ref="AE24" si="6">SUM(AE22-AE23)</f>
        <v>35.200000000000003</v>
      </c>
      <c r="AF24" s="22"/>
      <c r="AG24" s="22">
        <f t="shared" si="5"/>
        <v>241.57</v>
      </c>
      <c r="AH24" s="44">
        <f>SUM(K8)</f>
        <v>43.509999999999984</v>
      </c>
      <c r="AI24" s="9"/>
    </row>
    <row r="25" spans="1:36" x14ac:dyDescent="0.25">
      <c r="A25" t="s">
        <v>7</v>
      </c>
      <c r="B25" s="15">
        <f>SUM(B24/B21)</f>
        <v>1.403636363636364E-2</v>
      </c>
      <c r="C25" s="15">
        <f t="shared" ref="C25:AG25" si="7">SUM(C24/C21)</f>
        <v>8.3636363636363791E-4</v>
      </c>
      <c r="D25" s="15">
        <f t="shared" si="7"/>
        <v>7.1636363636363659E-3</v>
      </c>
      <c r="E25" s="15">
        <f t="shared" si="7"/>
        <v>9.7163636363636355E-2</v>
      </c>
      <c r="F25" s="15">
        <f t="shared" si="7"/>
        <v>1.9600000000000003E-2</v>
      </c>
      <c r="G25" s="15">
        <f t="shared" si="7"/>
        <v>3.6218181818181823E-2</v>
      </c>
      <c r="H25" s="15">
        <f t="shared" si="7"/>
        <v>3.9272727272727272E-2</v>
      </c>
      <c r="I25" s="15">
        <f t="shared" si="7"/>
        <v>2.7454545454545457E-2</v>
      </c>
      <c r="J25" s="21">
        <f t="shared" si="7"/>
        <v>-4.9818181818181793E-3</v>
      </c>
      <c r="K25" s="15">
        <f t="shared" si="7"/>
        <v>4.8290909090909086E-2</v>
      </c>
      <c r="L25" s="15">
        <f t="shared" si="7"/>
        <v>1.5854545454545458E-2</v>
      </c>
      <c r="M25" s="15">
        <f t="shared" si="7"/>
        <v>4.0145454545454547E-2</v>
      </c>
      <c r="N25" s="15">
        <f t="shared" si="7"/>
        <v>3.5200000000000002E-2</v>
      </c>
      <c r="O25" s="15">
        <f t="shared" si="7"/>
        <v>4.2509090909090906E-2</v>
      </c>
      <c r="P25" s="15">
        <f t="shared" si="7"/>
        <v>1.0690909090909089E-2</v>
      </c>
      <c r="Q25" s="15">
        <f t="shared" si="7"/>
        <v>4.938181818181818E-2</v>
      </c>
      <c r="R25" s="15">
        <f t="shared" si="7"/>
        <v>2.5890909090909093E-2</v>
      </c>
      <c r="S25" s="15">
        <f t="shared" si="7"/>
        <v>1.4909090909090914E-3</v>
      </c>
      <c r="T25" s="15">
        <f t="shared" si="7"/>
        <v>2.4363636363636362E-3</v>
      </c>
      <c r="U25" s="21">
        <f t="shared" si="7"/>
        <v>-2.545454545454543E-3</v>
      </c>
      <c r="V25" s="15">
        <f t="shared" si="7"/>
        <v>4.025454545454546E-2</v>
      </c>
      <c r="W25" s="21">
        <f t="shared" si="7"/>
        <v>-1.2177215189873419E-2</v>
      </c>
      <c r="X25" s="15">
        <f t="shared" si="7"/>
        <v>7.4278481012658215E-2</v>
      </c>
      <c r="Y25" s="15">
        <f t="shared" si="7"/>
        <v>1.1037974683544302E-2</v>
      </c>
      <c r="Z25" s="15">
        <f t="shared" si="7"/>
        <v>1.2481012658227847E-2</v>
      </c>
      <c r="AA25" s="15">
        <f t="shared" si="7"/>
        <v>1.4860759493670885E-2</v>
      </c>
      <c r="AB25" s="15">
        <f t="shared" si="7"/>
        <v>5.8734177215189831E-3</v>
      </c>
      <c r="AC25" s="15">
        <f t="shared" si="7"/>
        <v>1.4683544303797425E-3</v>
      </c>
      <c r="AD25" s="15">
        <f t="shared" si="7"/>
        <v>3.4253164556962021E-2</v>
      </c>
      <c r="AE25" s="15">
        <f t="shared" ref="AE25" si="8">SUM(AE24/AE21)</f>
        <v>7.3333333333333334E-2</v>
      </c>
      <c r="AF25" s="15"/>
      <c r="AG25" s="17">
        <f t="shared" si="7"/>
        <v>0.87843636363636357</v>
      </c>
      <c r="AH25" s="1"/>
      <c r="AI25" s="1"/>
    </row>
    <row r="26" spans="1:36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"/>
      <c r="AI26" s="1"/>
    </row>
    <row r="27" spans="1:36" x14ac:dyDescent="0.25">
      <c r="A27" t="s">
        <v>8</v>
      </c>
      <c r="B27" s="15">
        <f>SUM(B23/B21)</f>
        <v>2.1272727272727273E-2</v>
      </c>
      <c r="C27" s="15">
        <f t="shared" ref="C27:AG27" si="9">SUM(C23/C21)</f>
        <v>2.1272727272727273E-2</v>
      </c>
      <c r="D27" s="15">
        <f t="shared" si="9"/>
        <v>2.1272727272727273E-2</v>
      </c>
      <c r="E27" s="15">
        <f t="shared" si="9"/>
        <v>2.1272727272727273E-2</v>
      </c>
      <c r="F27" s="15">
        <f t="shared" si="9"/>
        <v>2.1272727272727273E-2</v>
      </c>
      <c r="G27" s="15">
        <f t="shared" si="9"/>
        <v>2.1272727272727273E-2</v>
      </c>
      <c r="H27" s="15">
        <f t="shared" si="9"/>
        <v>2.1272727272727273E-2</v>
      </c>
      <c r="I27" s="15">
        <f t="shared" si="9"/>
        <v>2.1272727272727273E-2</v>
      </c>
      <c r="J27" s="15">
        <f t="shared" si="9"/>
        <v>2.1272727272727273E-2</v>
      </c>
      <c r="K27" s="15">
        <f t="shared" si="9"/>
        <v>2.1272727272727273E-2</v>
      </c>
      <c r="L27" s="15">
        <f t="shared" si="9"/>
        <v>2.1272727272727273E-2</v>
      </c>
      <c r="M27" s="15">
        <f t="shared" si="9"/>
        <v>2.1272727272727273E-2</v>
      </c>
      <c r="N27" s="15">
        <f t="shared" si="9"/>
        <v>2.1272727272727273E-2</v>
      </c>
      <c r="O27" s="15">
        <f t="shared" si="9"/>
        <v>2.1272727272727273E-2</v>
      </c>
      <c r="P27" s="15">
        <f t="shared" si="9"/>
        <v>2.1272727272727273E-2</v>
      </c>
      <c r="Q27" s="15">
        <f t="shared" si="9"/>
        <v>2.1272727272727273E-2</v>
      </c>
      <c r="R27" s="15">
        <f t="shared" si="9"/>
        <v>2.1272727272727273E-2</v>
      </c>
      <c r="S27" s="15">
        <f t="shared" si="9"/>
        <v>2.1272727272727273E-2</v>
      </c>
      <c r="T27" s="15">
        <f t="shared" si="9"/>
        <v>2.1272727272727273E-2</v>
      </c>
      <c r="U27" s="15">
        <f t="shared" si="9"/>
        <v>2.1272727272727273E-2</v>
      </c>
      <c r="V27" s="15">
        <f t="shared" si="9"/>
        <v>2.1272727272727273E-2</v>
      </c>
      <c r="W27" s="15">
        <f t="shared" si="9"/>
        <v>2.2050632911392407E-2</v>
      </c>
      <c r="X27" s="15">
        <f t="shared" si="9"/>
        <v>2.2050632911392407E-2</v>
      </c>
      <c r="Y27" s="15">
        <f t="shared" si="9"/>
        <v>2.2050632911392407E-2</v>
      </c>
      <c r="Z27" s="15">
        <f t="shared" si="9"/>
        <v>2.2050632911392407E-2</v>
      </c>
      <c r="AA27" s="15">
        <f t="shared" si="9"/>
        <v>2.2050632911392407E-2</v>
      </c>
      <c r="AB27" s="15">
        <f t="shared" si="9"/>
        <v>2.2050632911392407E-2</v>
      </c>
      <c r="AC27" s="15">
        <f t="shared" si="9"/>
        <v>2.2050632911392407E-2</v>
      </c>
      <c r="AD27" s="15">
        <f t="shared" si="9"/>
        <v>3.2303797468354427E-2</v>
      </c>
      <c r="AE27" s="15">
        <f t="shared" ref="AE27" si="10">SUM(AE23/AE21)</f>
        <v>2.6583333333333334E-2</v>
      </c>
      <c r="AF27" s="15"/>
      <c r="AG27" s="17">
        <f t="shared" si="9"/>
        <v>0.7612363636363636</v>
      </c>
      <c r="AH27" s="1"/>
      <c r="AI27" s="1"/>
    </row>
    <row r="28" spans="1:36" x14ac:dyDescent="0.25">
      <c r="Y28" s="1"/>
      <c r="Z28" s="1"/>
      <c r="AA28" s="1"/>
      <c r="AG28" s="1"/>
      <c r="AH28" s="1"/>
      <c r="AI28" s="1"/>
    </row>
    <row r="29" spans="1:36" x14ac:dyDescent="0.25">
      <c r="A29" t="s">
        <v>19</v>
      </c>
      <c r="K29" s="29"/>
      <c r="W29" s="29"/>
      <c r="X29" s="1"/>
      <c r="Y29" s="1"/>
      <c r="Z29" s="1"/>
      <c r="AA29" s="1"/>
      <c r="AG29" s="29">
        <f>SUM(AG25/'AI Marketing'!A20)</f>
        <v>2.9281212121212118E-2</v>
      </c>
      <c r="AH29" s="1"/>
      <c r="AI29" s="1"/>
    </row>
    <row r="30" spans="1:36" x14ac:dyDescent="0.25">
      <c r="W30" s="1"/>
      <c r="X30" s="1"/>
      <c r="Y30" s="1"/>
      <c r="Z30" s="1"/>
      <c r="AA30" s="1"/>
      <c r="AG30" s="1"/>
      <c r="AH30" s="1"/>
      <c r="AI30" s="1"/>
    </row>
    <row r="31" spans="1:36" x14ac:dyDescent="0.25">
      <c r="A31" t="s">
        <v>20</v>
      </c>
      <c r="K31" s="29"/>
      <c r="W31" s="29"/>
      <c r="X31" s="1"/>
      <c r="Y31" s="1"/>
      <c r="Z31" s="1"/>
      <c r="AA31" s="1"/>
      <c r="AG31" s="29">
        <f>SUM(AG29*30)</f>
        <v>0.87843636363636357</v>
      </c>
      <c r="AH31" s="1"/>
      <c r="AI31" s="1"/>
    </row>
    <row r="33" spans="1:36" x14ac:dyDescent="0.25">
      <c r="A33" t="s">
        <v>24</v>
      </c>
      <c r="B33" s="23"/>
      <c r="C33" s="23"/>
      <c r="D33" s="30"/>
      <c r="E33" s="30"/>
      <c r="F33" s="30"/>
      <c r="G33" s="30"/>
      <c r="H33" s="30"/>
      <c r="I33" s="30"/>
      <c r="J33" s="30"/>
      <c r="K33" s="30"/>
      <c r="L33" s="39">
        <v>10</v>
      </c>
      <c r="M33" s="39">
        <v>15</v>
      </c>
      <c r="N33" s="30"/>
      <c r="O33" s="30"/>
      <c r="P33" s="30"/>
      <c r="Q33" s="39">
        <v>35</v>
      </c>
      <c r="R33" s="39">
        <v>20</v>
      </c>
      <c r="S33" s="39">
        <v>30</v>
      </c>
      <c r="T33" s="30"/>
      <c r="U33" s="23"/>
      <c r="V33" s="23"/>
      <c r="W33" s="39">
        <v>10</v>
      </c>
      <c r="X33" s="39">
        <v>15</v>
      </c>
      <c r="Y33" s="30"/>
      <c r="Z33" s="39">
        <v>20</v>
      </c>
      <c r="AA33" s="30"/>
      <c r="AB33" s="40">
        <v>15</v>
      </c>
      <c r="AC33" s="23"/>
      <c r="AD33" s="40">
        <v>35</v>
      </c>
      <c r="AE33" s="40">
        <v>15</v>
      </c>
      <c r="AF33" s="23"/>
      <c r="AG33" s="30">
        <f>SUM(B33:AF33)</f>
        <v>220</v>
      </c>
      <c r="AH33" s="30"/>
      <c r="AI33" s="30"/>
      <c r="AJ33" s="23"/>
    </row>
    <row r="34" spans="1:36" x14ac:dyDescent="0.25">
      <c r="K34" s="29"/>
      <c r="W34" s="29"/>
      <c r="X34" s="1"/>
      <c r="Y34" s="1"/>
      <c r="Z34" s="1"/>
      <c r="AA34" s="1"/>
      <c r="AG34" s="29"/>
      <c r="AH34" s="1"/>
      <c r="AI34" s="1"/>
    </row>
    <row r="35" spans="1:36" x14ac:dyDescent="0.25">
      <c r="A35" s="34"/>
    </row>
    <row r="36" spans="1:36" x14ac:dyDescent="0.25">
      <c r="A36" s="1"/>
    </row>
    <row r="37" spans="1:36" x14ac:dyDescent="0.25">
      <c r="A37" s="6" t="s">
        <v>0</v>
      </c>
      <c r="B37" s="7">
        <v>44531</v>
      </c>
      <c r="C37" s="7">
        <v>44532</v>
      </c>
      <c r="D37" s="7">
        <v>44533</v>
      </c>
      <c r="E37" s="7">
        <v>44534</v>
      </c>
      <c r="F37" s="7">
        <v>44535</v>
      </c>
      <c r="G37" s="7">
        <v>44536</v>
      </c>
      <c r="H37" s="7">
        <v>44537</v>
      </c>
      <c r="I37" s="7">
        <v>44538</v>
      </c>
      <c r="J37" s="7">
        <v>44539</v>
      </c>
      <c r="K37" s="7">
        <v>44540</v>
      </c>
      <c r="L37" s="7">
        <v>44541</v>
      </c>
      <c r="M37" s="7">
        <v>44542</v>
      </c>
      <c r="N37" s="7">
        <v>44543</v>
      </c>
      <c r="O37" s="7">
        <v>44544</v>
      </c>
      <c r="P37" s="7">
        <v>44545</v>
      </c>
      <c r="Q37" s="7">
        <v>44546</v>
      </c>
      <c r="R37" s="7">
        <v>44547</v>
      </c>
      <c r="S37" s="7">
        <v>44548</v>
      </c>
      <c r="T37" s="7">
        <v>44549</v>
      </c>
      <c r="U37" s="7">
        <v>44550</v>
      </c>
      <c r="V37" s="7">
        <v>44551</v>
      </c>
      <c r="W37" s="7">
        <v>44552</v>
      </c>
      <c r="X37" s="7">
        <v>44553</v>
      </c>
      <c r="Y37" s="7">
        <v>44554</v>
      </c>
      <c r="Z37" s="7">
        <v>44555</v>
      </c>
      <c r="AA37" s="7">
        <v>44556</v>
      </c>
      <c r="AB37" s="7">
        <v>44557</v>
      </c>
      <c r="AC37" s="7">
        <v>44558</v>
      </c>
      <c r="AD37" s="7">
        <v>44559</v>
      </c>
      <c r="AE37" s="7">
        <v>44560</v>
      </c>
      <c r="AF37" s="7">
        <v>44561</v>
      </c>
      <c r="AG37" s="9" t="s">
        <v>13</v>
      </c>
      <c r="AH37" s="2" t="s">
        <v>28</v>
      </c>
      <c r="AI37" s="1" t="s">
        <v>16</v>
      </c>
      <c r="AJ37" s="1" t="s">
        <v>17</v>
      </c>
    </row>
    <row r="38" spans="1:36" x14ac:dyDescent="0.25">
      <c r="A38" s="28"/>
      <c r="B38" s="7"/>
      <c r="C38" s="7"/>
      <c r="D38" s="7"/>
      <c r="E38" s="7"/>
      <c r="F38" s="7"/>
      <c r="G38" s="7"/>
      <c r="H38" s="7"/>
      <c r="I38" s="7"/>
      <c r="J38" s="7"/>
      <c r="W38" s="1"/>
      <c r="X38" s="1"/>
      <c r="Y38" s="1"/>
      <c r="Z38" s="1"/>
      <c r="AA38" s="1"/>
      <c r="AG38" s="1"/>
      <c r="AH38" s="1"/>
      <c r="AI38" s="1"/>
      <c r="AJ38" s="1"/>
    </row>
    <row r="39" spans="1:36" x14ac:dyDescent="0.25">
      <c r="A39" s="11" t="s">
        <v>5</v>
      </c>
      <c r="B39" s="12">
        <v>480</v>
      </c>
      <c r="C39" s="12">
        <v>480</v>
      </c>
      <c r="D39" s="12">
        <v>480</v>
      </c>
      <c r="E39" s="12">
        <v>525</v>
      </c>
      <c r="F39" s="12">
        <v>525</v>
      </c>
      <c r="G39" s="12">
        <v>525</v>
      </c>
      <c r="H39" s="12">
        <v>525</v>
      </c>
      <c r="I39" s="12">
        <v>525</v>
      </c>
      <c r="J39" s="12">
        <v>525</v>
      </c>
      <c r="K39" s="12">
        <v>525</v>
      </c>
      <c r="L39" s="12">
        <v>525</v>
      </c>
      <c r="M39" s="12">
        <v>525</v>
      </c>
      <c r="N39" s="12">
        <v>525</v>
      </c>
      <c r="O39" s="12">
        <v>525</v>
      </c>
      <c r="P39" s="12">
        <v>525</v>
      </c>
      <c r="Q39" s="12">
        <v>525</v>
      </c>
      <c r="R39" s="12">
        <v>525</v>
      </c>
      <c r="S39" s="12">
        <v>525</v>
      </c>
      <c r="T39" s="12">
        <v>525</v>
      </c>
      <c r="U39" s="12">
        <v>525</v>
      </c>
      <c r="V39" s="12">
        <v>525</v>
      </c>
      <c r="W39" s="12">
        <v>525</v>
      </c>
      <c r="X39" s="12">
        <v>805</v>
      </c>
      <c r="Y39" s="12">
        <v>805</v>
      </c>
      <c r="Z39" s="12">
        <v>805</v>
      </c>
      <c r="AA39" s="12">
        <v>805</v>
      </c>
      <c r="AB39" s="12">
        <v>805</v>
      </c>
      <c r="AC39" s="12">
        <v>805</v>
      </c>
      <c r="AD39" s="12">
        <v>805</v>
      </c>
      <c r="AE39" s="12">
        <v>805</v>
      </c>
      <c r="AF39" s="12">
        <v>805</v>
      </c>
      <c r="AG39" s="13">
        <f>SUM(B39)</f>
        <v>480</v>
      </c>
      <c r="AH39" s="1"/>
      <c r="AI39" s="1"/>
      <c r="AJ39" s="1"/>
    </row>
    <row r="40" spans="1:36" x14ac:dyDescent="0.25">
      <c r="A40" t="s">
        <v>3</v>
      </c>
      <c r="B40" s="31">
        <v>26.72</v>
      </c>
      <c r="C40" s="31">
        <v>22.79</v>
      </c>
      <c r="D40" s="31">
        <v>18.11</v>
      </c>
      <c r="E40" s="31">
        <v>23.35</v>
      </c>
      <c r="F40" s="31">
        <v>21.5</v>
      </c>
      <c r="G40" s="31">
        <v>29.42</v>
      </c>
      <c r="H40" s="31">
        <v>26.02</v>
      </c>
      <c r="I40" s="31">
        <v>16.510000000000002</v>
      </c>
      <c r="J40" s="31">
        <v>14.57</v>
      </c>
      <c r="K40" s="31">
        <v>14.57</v>
      </c>
      <c r="L40" s="31">
        <v>20.43</v>
      </c>
      <c r="M40" s="31">
        <v>11.3</v>
      </c>
      <c r="N40" s="31">
        <v>16.73</v>
      </c>
      <c r="O40" s="31">
        <v>16.98</v>
      </c>
      <c r="P40" s="31">
        <v>24.73</v>
      </c>
      <c r="Q40" s="31">
        <v>22.05</v>
      </c>
      <c r="R40" s="31">
        <v>8.98</v>
      </c>
      <c r="S40" s="31">
        <v>21.9</v>
      </c>
      <c r="T40" s="31">
        <v>12.91</v>
      </c>
      <c r="U40" s="31">
        <v>3.22</v>
      </c>
      <c r="V40" s="31">
        <v>4.04</v>
      </c>
      <c r="W40" s="31">
        <v>3.85</v>
      </c>
      <c r="X40" s="31">
        <v>16.510000000000002</v>
      </c>
      <c r="Y40" s="31">
        <v>18.559999999999999</v>
      </c>
      <c r="Z40" s="31">
        <v>12.26</v>
      </c>
      <c r="AA40" s="31">
        <v>21.8</v>
      </c>
      <c r="AB40" s="31">
        <v>7.51</v>
      </c>
      <c r="AC40" s="31">
        <v>25.4</v>
      </c>
      <c r="AD40" s="31">
        <v>22.99</v>
      </c>
      <c r="AE40" s="31">
        <v>12.18</v>
      </c>
      <c r="AF40" s="31">
        <v>9.0500000000000007</v>
      </c>
      <c r="AG40" s="32">
        <f>SUM(B40:AF40)</f>
        <v>526.94000000000005</v>
      </c>
      <c r="AH40" s="30">
        <f>SUM(AG22:AH22)</f>
        <v>552.91999999999996</v>
      </c>
      <c r="AI40" s="1"/>
      <c r="AJ40" s="1"/>
    </row>
    <row r="41" spans="1:36" x14ac:dyDescent="0.25">
      <c r="A41" t="s">
        <v>2</v>
      </c>
      <c r="B41" s="31">
        <v>12.76</v>
      </c>
      <c r="C41" s="31">
        <v>12.76</v>
      </c>
      <c r="D41" s="31">
        <v>12.76</v>
      </c>
      <c r="E41" s="31">
        <v>12.76</v>
      </c>
      <c r="F41" s="31">
        <v>15.57</v>
      </c>
      <c r="G41" s="31">
        <v>15.57</v>
      </c>
      <c r="H41" s="31">
        <v>15.57</v>
      </c>
      <c r="I41" s="31">
        <v>9.77</v>
      </c>
      <c r="J41" s="31">
        <v>9.7200000000000006</v>
      </c>
      <c r="K41" s="31">
        <v>9.7200000000000006</v>
      </c>
      <c r="L41" s="31">
        <v>9.7200000000000006</v>
      </c>
      <c r="M41" s="31">
        <v>9.7200000000000006</v>
      </c>
      <c r="N41" s="31">
        <v>9.7200000000000006</v>
      </c>
      <c r="O41" s="31">
        <v>9.7200000000000006</v>
      </c>
      <c r="P41" s="31">
        <v>9.7200000000000006</v>
      </c>
      <c r="Q41" s="31">
        <v>9.7200000000000006</v>
      </c>
      <c r="R41" s="31">
        <v>9.7200000000000006</v>
      </c>
      <c r="S41" s="31">
        <v>9.7200000000000006</v>
      </c>
      <c r="T41" s="31">
        <v>9.7200000000000006</v>
      </c>
      <c r="U41" s="31">
        <v>5.62</v>
      </c>
      <c r="V41" s="31">
        <v>2.9</v>
      </c>
      <c r="W41" s="31">
        <v>9.08</v>
      </c>
      <c r="X41" s="31">
        <v>9.08</v>
      </c>
      <c r="Y41" s="31">
        <v>9.08</v>
      </c>
      <c r="Z41" s="31">
        <v>9.08</v>
      </c>
      <c r="AA41" s="31">
        <v>9.08</v>
      </c>
      <c r="AB41" s="31">
        <v>9.08</v>
      </c>
      <c r="AC41" s="31">
        <v>9.08</v>
      </c>
      <c r="AD41" s="31">
        <v>9.08</v>
      </c>
      <c r="AE41" s="31">
        <v>9.08</v>
      </c>
      <c r="AF41" s="31">
        <v>9.08</v>
      </c>
      <c r="AG41" s="32">
        <f>SUM(B41:AF41)</f>
        <v>313.75999999999993</v>
      </c>
      <c r="AH41" s="2">
        <f>SUM(AG23:AH23)</f>
        <v>267.83999999999997</v>
      </c>
      <c r="AI41" s="2">
        <v>581.6</v>
      </c>
      <c r="AJ41" s="2">
        <f>SUM(AG41:AH41)-AI41</f>
        <v>0</v>
      </c>
    </row>
    <row r="42" spans="1:36" x14ac:dyDescent="0.25">
      <c r="A42" s="8" t="s">
        <v>4</v>
      </c>
      <c r="B42" s="22">
        <f>SUM(B40-B41)</f>
        <v>13.959999999999999</v>
      </c>
      <c r="C42" s="22">
        <f t="shared" ref="C42:AE42" si="11">SUM(C40-C41)</f>
        <v>10.029999999999999</v>
      </c>
      <c r="D42" s="22">
        <f t="shared" si="11"/>
        <v>5.35</v>
      </c>
      <c r="E42" s="22">
        <f t="shared" si="11"/>
        <v>10.590000000000002</v>
      </c>
      <c r="F42" s="22">
        <f t="shared" si="11"/>
        <v>5.93</v>
      </c>
      <c r="G42" s="22">
        <f t="shared" si="11"/>
        <v>13.850000000000001</v>
      </c>
      <c r="H42" s="22">
        <f t="shared" si="11"/>
        <v>10.45</v>
      </c>
      <c r="I42" s="22">
        <f t="shared" si="11"/>
        <v>6.740000000000002</v>
      </c>
      <c r="J42" s="22">
        <f t="shared" si="11"/>
        <v>4.8499999999999996</v>
      </c>
      <c r="K42" s="22">
        <f t="shared" si="11"/>
        <v>4.8499999999999996</v>
      </c>
      <c r="L42" s="22">
        <f t="shared" si="11"/>
        <v>10.709999999999999</v>
      </c>
      <c r="M42" s="22">
        <f t="shared" si="11"/>
        <v>1.58</v>
      </c>
      <c r="N42" s="22">
        <f t="shared" si="11"/>
        <v>7.01</v>
      </c>
      <c r="O42" s="22">
        <f t="shared" si="11"/>
        <v>7.26</v>
      </c>
      <c r="P42" s="22">
        <f t="shared" si="11"/>
        <v>15.01</v>
      </c>
      <c r="Q42" s="22">
        <f t="shared" si="11"/>
        <v>12.33</v>
      </c>
      <c r="R42" s="22">
        <f t="shared" si="11"/>
        <v>-0.74000000000000021</v>
      </c>
      <c r="S42" s="22">
        <f t="shared" si="11"/>
        <v>12.179999999999998</v>
      </c>
      <c r="T42" s="22">
        <f t="shared" si="11"/>
        <v>3.1899999999999995</v>
      </c>
      <c r="U42" s="22">
        <f t="shared" si="11"/>
        <v>-2.4</v>
      </c>
      <c r="V42" s="22">
        <f t="shared" si="11"/>
        <v>1.1400000000000001</v>
      </c>
      <c r="W42" s="22">
        <f t="shared" si="11"/>
        <v>-5.23</v>
      </c>
      <c r="X42" s="22">
        <f t="shared" si="11"/>
        <v>7.4300000000000015</v>
      </c>
      <c r="Y42" s="22">
        <f t="shared" si="11"/>
        <v>9.4799999999999986</v>
      </c>
      <c r="Z42" s="22">
        <f t="shared" si="11"/>
        <v>3.1799999999999997</v>
      </c>
      <c r="AA42" s="22">
        <f t="shared" si="11"/>
        <v>12.72</v>
      </c>
      <c r="AB42" s="22">
        <f t="shared" si="11"/>
        <v>-1.5700000000000003</v>
      </c>
      <c r="AC42" s="22">
        <f>SUM(AC40-AC41)</f>
        <v>16.32</v>
      </c>
      <c r="AD42" s="22">
        <f t="shared" si="11"/>
        <v>13.909999999999998</v>
      </c>
      <c r="AE42" s="22">
        <f t="shared" si="11"/>
        <v>3.0999999999999996</v>
      </c>
      <c r="AF42" s="22">
        <f t="shared" ref="AF42" si="12">SUM(AF40-AF41)</f>
        <v>-2.9999999999999361E-2</v>
      </c>
      <c r="AG42" s="22">
        <f t="shared" ref="AG42" si="13">SUM(AG40-AG41)</f>
        <v>213.18000000000012</v>
      </c>
      <c r="AH42" s="44">
        <f>SUM(AG24:AH24)</f>
        <v>285.08</v>
      </c>
      <c r="AI42" s="9"/>
    </row>
    <row r="43" spans="1:36" x14ac:dyDescent="0.25">
      <c r="A43" t="s">
        <v>7</v>
      </c>
      <c r="B43" s="15">
        <f>SUM(B42/B39)</f>
        <v>2.9083333333333333E-2</v>
      </c>
      <c r="C43" s="15">
        <f t="shared" ref="C43:AE43" si="14">SUM(C42/C39)</f>
        <v>2.0895833333333332E-2</v>
      </c>
      <c r="D43" s="15">
        <f t="shared" si="14"/>
        <v>1.1145833333333332E-2</v>
      </c>
      <c r="E43" s="15">
        <f t="shared" si="14"/>
        <v>2.0171428571428576E-2</v>
      </c>
      <c r="F43" s="15">
        <f t="shared" si="14"/>
        <v>1.1295238095238094E-2</v>
      </c>
      <c r="G43" s="15">
        <f t="shared" si="14"/>
        <v>2.6380952380952383E-2</v>
      </c>
      <c r="H43" s="15">
        <f t="shared" si="14"/>
        <v>1.9904761904761904E-2</v>
      </c>
      <c r="I43" s="15">
        <f t="shared" si="14"/>
        <v>1.2838095238095242E-2</v>
      </c>
      <c r="J43" s="41">
        <f t="shared" si="14"/>
        <v>9.238095238095238E-3</v>
      </c>
      <c r="K43" s="41">
        <f t="shared" si="14"/>
        <v>9.238095238095238E-3</v>
      </c>
      <c r="L43" s="41">
        <f t="shared" si="14"/>
        <v>2.0399999999999998E-2</v>
      </c>
      <c r="M43" s="41">
        <f t="shared" si="14"/>
        <v>3.0095238095238096E-3</v>
      </c>
      <c r="N43" s="41">
        <f t="shared" si="14"/>
        <v>1.3352380952380952E-2</v>
      </c>
      <c r="O43" s="41">
        <f t="shared" si="14"/>
        <v>1.3828571428571428E-2</v>
      </c>
      <c r="P43" s="41">
        <f t="shared" si="14"/>
        <v>2.859047619047619E-2</v>
      </c>
      <c r="Q43" s="41">
        <f t="shared" si="14"/>
        <v>2.3485714285714287E-2</v>
      </c>
      <c r="R43" s="21">
        <f t="shared" si="14"/>
        <v>-1.4095238095238099E-3</v>
      </c>
      <c r="S43" s="41">
        <f t="shared" si="14"/>
        <v>2.3199999999999995E-2</v>
      </c>
      <c r="T43" s="41">
        <f t="shared" si="14"/>
        <v>6.0761904761904755E-3</v>
      </c>
      <c r="U43" s="21">
        <f t="shared" si="14"/>
        <v>-4.5714285714285709E-3</v>
      </c>
      <c r="V43" s="41">
        <f t="shared" si="14"/>
        <v>2.1714285714285715E-3</v>
      </c>
      <c r="W43" s="21">
        <f t="shared" si="14"/>
        <v>-9.9619047619047621E-3</v>
      </c>
      <c r="X43" s="41">
        <f t="shared" si="14"/>
        <v>9.2298136645962755E-3</v>
      </c>
      <c r="Y43" s="41">
        <f t="shared" si="14"/>
        <v>1.1776397515527949E-2</v>
      </c>
      <c r="Z43" s="41">
        <f t="shared" si="14"/>
        <v>3.9503105590062105E-3</v>
      </c>
      <c r="AA43" s="41">
        <f t="shared" si="14"/>
        <v>1.5801242236024846E-2</v>
      </c>
      <c r="AB43" s="21">
        <f t="shared" si="14"/>
        <v>-1.9503105590062116E-3</v>
      </c>
      <c r="AC43" s="41">
        <f t="shared" si="14"/>
        <v>2.0273291925465838E-2</v>
      </c>
      <c r="AD43" s="41">
        <f t="shared" si="14"/>
        <v>1.7279503105590059E-2</v>
      </c>
      <c r="AE43" s="41">
        <f t="shared" si="14"/>
        <v>3.8509316770186331E-3</v>
      </c>
      <c r="AF43" s="21">
        <f t="shared" ref="AF43" si="15">SUM(AF42/AF39)</f>
        <v>-3.7267080745340821E-5</v>
      </c>
      <c r="AG43" s="17">
        <f t="shared" ref="AG43" si="16">SUM(AG42/AG39)</f>
        <v>0.44412500000000027</v>
      </c>
      <c r="AH43" s="1"/>
      <c r="AI43" s="1"/>
    </row>
    <row r="44" spans="1:36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"/>
      <c r="AI44" s="1"/>
    </row>
    <row r="45" spans="1:36" x14ac:dyDescent="0.25">
      <c r="A45" t="s">
        <v>8</v>
      </c>
      <c r="B45" s="15">
        <f>SUM(B41/B39)</f>
        <v>2.6583333333333334E-2</v>
      </c>
      <c r="C45" s="15">
        <f t="shared" ref="C45:AE45" si="17">SUM(C41/C39)</f>
        <v>2.6583333333333334E-2</v>
      </c>
      <c r="D45" s="15">
        <f t="shared" si="17"/>
        <v>2.6583333333333334E-2</v>
      </c>
      <c r="E45" s="15">
        <f t="shared" si="17"/>
        <v>2.4304761904761905E-2</v>
      </c>
      <c r="F45" s="15">
        <f t="shared" si="17"/>
        <v>2.9657142857142858E-2</v>
      </c>
      <c r="G45" s="15">
        <f t="shared" si="17"/>
        <v>2.9657142857142858E-2</v>
      </c>
      <c r="H45" s="15">
        <f t="shared" si="17"/>
        <v>2.9657142857142858E-2</v>
      </c>
      <c r="I45" s="15">
        <f t="shared" si="17"/>
        <v>1.8609523809523808E-2</v>
      </c>
      <c r="J45" s="15">
        <f t="shared" si="17"/>
        <v>1.8514285714285716E-2</v>
      </c>
      <c r="K45" s="15">
        <f t="shared" si="17"/>
        <v>1.8514285714285716E-2</v>
      </c>
      <c r="L45" s="15">
        <f t="shared" si="17"/>
        <v>1.8514285714285716E-2</v>
      </c>
      <c r="M45" s="15">
        <f t="shared" si="17"/>
        <v>1.8514285714285716E-2</v>
      </c>
      <c r="N45" s="15">
        <f t="shared" si="17"/>
        <v>1.8514285714285716E-2</v>
      </c>
      <c r="O45" s="15">
        <f t="shared" si="17"/>
        <v>1.8514285714285716E-2</v>
      </c>
      <c r="P45" s="15">
        <f t="shared" si="17"/>
        <v>1.8514285714285716E-2</v>
      </c>
      <c r="Q45" s="15">
        <f t="shared" si="17"/>
        <v>1.8514285714285716E-2</v>
      </c>
      <c r="R45" s="15">
        <f t="shared" si="17"/>
        <v>1.8514285714285716E-2</v>
      </c>
      <c r="S45" s="15">
        <f t="shared" si="17"/>
        <v>1.8514285714285716E-2</v>
      </c>
      <c r="T45" s="15">
        <f t="shared" si="17"/>
        <v>1.8514285714285716E-2</v>
      </c>
      <c r="U45" s="15">
        <f t="shared" si="17"/>
        <v>1.0704761904761904E-2</v>
      </c>
      <c r="V45" s="15">
        <f t="shared" si="17"/>
        <v>5.5238095238095237E-3</v>
      </c>
      <c r="W45" s="15">
        <f t="shared" si="17"/>
        <v>1.7295238095238096E-2</v>
      </c>
      <c r="X45" s="15">
        <f t="shared" si="17"/>
        <v>1.1279503105590062E-2</v>
      </c>
      <c r="Y45" s="15">
        <f t="shared" si="17"/>
        <v>1.1279503105590062E-2</v>
      </c>
      <c r="Z45" s="15">
        <f t="shared" si="17"/>
        <v>1.1279503105590062E-2</v>
      </c>
      <c r="AA45" s="15">
        <f t="shared" si="17"/>
        <v>1.1279503105590062E-2</v>
      </c>
      <c r="AB45" s="15">
        <f t="shared" si="17"/>
        <v>1.1279503105590062E-2</v>
      </c>
      <c r="AC45" s="15">
        <f>SUM(AC41/AC39)</f>
        <v>1.1279503105590062E-2</v>
      </c>
      <c r="AD45" s="15">
        <f t="shared" si="17"/>
        <v>1.1279503105590062E-2</v>
      </c>
      <c r="AE45" s="15">
        <f t="shared" si="17"/>
        <v>1.1279503105590062E-2</v>
      </c>
      <c r="AF45" s="15">
        <f t="shared" ref="AF45" si="18">SUM(AF41/AF39)</f>
        <v>1.1279503105590062E-2</v>
      </c>
      <c r="AG45" s="17">
        <f t="shared" ref="AG45" si="19">SUM(AG41/AG39)</f>
        <v>0.65366666666666651</v>
      </c>
      <c r="AH45" s="1"/>
      <c r="AI45" s="1"/>
    </row>
    <row r="46" spans="1:36" x14ac:dyDescent="0.25">
      <c r="Y46" s="1"/>
      <c r="Z46" s="1"/>
      <c r="AA46" s="1"/>
      <c r="AG46" s="1"/>
      <c r="AH46" s="1"/>
      <c r="AI46" s="1"/>
    </row>
    <row r="47" spans="1:36" x14ac:dyDescent="0.25">
      <c r="A47" t="s">
        <v>19</v>
      </c>
      <c r="K47" s="29"/>
      <c r="W47" s="29"/>
      <c r="X47" s="1"/>
      <c r="Y47" s="1"/>
      <c r="Z47" s="1"/>
      <c r="AA47" s="1"/>
      <c r="AG47" s="29">
        <f>SUM(AG43/'AI Marketing'!A40)</f>
        <v>1.4326612903225814E-2</v>
      </c>
      <c r="AH47" s="1"/>
      <c r="AI47" s="1"/>
    </row>
    <row r="48" spans="1:36" x14ac:dyDescent="0.25">
      <c r="W48" s="1"/>
      <c r="X48" s="1"/>
      <c r="Y48" s="1"/>
      <c r="Z48" s="1"/>
      <c r="AA48" s="1"/>
      <c r="AG48" s="1"/>
      <c r="AH48" s="1"/>
      <c r="AI48" s="1"/>
    </row>
    <row r="49" spans="1:36" x14ac:dyDescent="0.25">
      <c r="A49" t="s">
        <v>20</v>
      </c>
      <c r="K49" s="29"/>
      <c r="W49" s="29"/>
      <c r="X49" s="1"/>
      <c r="Y49" s="1"/>
      <c r="Z49" s="1"/>
      <c r="AA49" s="1"/>
      <c r="AG49" s="29">
        <f>SUM(AG47*30)</f>
        <v>0.42979838709677443</v>
      </c>
      <c r="AH49" s="1"/>
      <c r="AI49" s="1"/>
    </row>
    <row r="51" spans="1:36" x14ac:dyDescent="0.25">
      <c r="A51" t="s">
        <v>24</v>
      </c>
      <c r="B51" s="40">
        <v>0</v>
      </c>
      <c r="C51" s="40">
        <v>10</v>
      </c>
      <c r="D51" s="39">
        <v>0</v>
      </c>
      <c r="E51" s="39">
        <v>20</v>
      </c>
      <c r="F51" s="39">
        <v>30</v>
      </c>
      <c r="G51" s="39">
        <v>0</v>
      </c>
      <c r="H51" s="39">
        <v>20</v>
      </c>
      <c r="I51" s="39">
        <v>0</v>
      </c>
      <c r="J51" s="39">
        <v>55</v>
      </c>
      <c r="K51" s="39">
        <v>15</v>
      </c>
      <c r="L51" s="39">
        <v>10</v>
      </c>
      <c r="M51" s="39">
        <v>15</v>
      </c>
      <c r="N51" s="39">
        <v>10</v>
      </c>
      <c r="O51" s="39">
        <v>20</v>
      </c>
      <c r="P51" s="39">
        <v>10</v>
      </c>
      <c r="Q51" s="39">
        <v>0</v>
      </c>
      <c r="R51" s="39">
        <v>15</v>
      </c>
      <c r="S51" s="39">
        <v>10</v>
      </c>
      <c r="T51" s="39">
        <v>15</v>
      </c>
      <c r="U51" s="39">
        <v>0</v>
      </c>
      <c r="V51" s="39">
        <v>55</v>
      </c>
      <c r="W51" s="39">
        <v>0</v>
      </c>
      <c r="X51" s="30">
        <v>20</v>
      </c>
      <c r="Y51" s="30">
        <v>20</v>
      </c>
      <c r="Z51" s="30">
        <v>15</v>
      </c>
      <c r="AA51" s="30">
        <v>0</v>
      </c>
      <c r="AB51" s="30">
        <v>20</v>
      </c>
      <c r="AC51" s="30">
        <v>30</v>
      </c>
      <c r="AD51" s="30">
        <v>10</v>
      </c>
      <c r="AE51" s="30">
        <v>10</v>
      </c>
      <c r="AF51" s="30">
        <v>20</v>
      </c>
      <c r="AG51" s="30">
        <f>SUM(B51:AF51)</f>
        <v>455</v>
      </c>
      <c r="AH51" s="30"/>
      <c r="AI51" s="30"/>
      <c r="AJ51" s="23"/>
    </row>
    <row r="53" spans="1:36" x14ac:dyDescent="0.25">
      <c r="A53" s="34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1:36" x14ac:dyDescent="0.25">
      <c r="A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1:36" x14ac:dyDescent="0.25">
      <c r="A55" s="49" t="s">
        <v>0</v>
      </c>
      <c r="B55" s="7">
        <v>44562</v>
      </c>
      <c r="C55" s="7">
        <v>44563</v>
      </c>
      <c r="D55" s="7">
        <v>44564</v>
      </c>
      <c r="E55" s="7">
        <v>44565</v>
      </c>
      <c r="F55" s="7">
        <v>44566</v>
      </c>
      <c r="G55" s="7">
        <v>44567</v>
      </c>
      <c r="H55" s="7">
        <v>44568</v>
      </c>
      <c r="I55" s="7">
        <v>44569</v>
      </c>
      <c r="J55" s="7">
        <v>44570</v>
      </c>
      <c r="K55" s="7">
        <v>44571</v>
      </c>
      <c r="L55" s="7">
        <v>44572</v>
      </c>
      <c r="M55" s="7">
        <v>44573</v>
      </c>
      <c r="N55" s="7">
        <v>44574</v>
      </c>
      <c r="O55" s="7">
        <v>44575</v>
      </c>
      <c r="P55" s="7">
        <v>44576</v>
      </c>
      <c r="Q55" s="7">
        <v>44577</v>
      </c>
      <c r="R55" s="7">
        <v>44578</v>
      </c>
      <c r="S55" s="7">
        <v>44579</v>
      </c>
      <c r="T55" s="7">
        <v>44580</v>
      </c>
      <c r="U55" s="7">
        <v>44581</v>
      </c>
      <c r="V55" s="7">
        <v>44582</v>
      </c>
      <c r="W55" s="7">
        <v>44583</v>
      </c>
      <c r="X55" s="7">
        <v>44584</v>
      </c>
      <c r="Y55" s="7">
        <v>44585</v>
      </c>
      <c r="Z55" s="7">
        <v>44586</v>
      </c>
      <c r="AA55" s="7">
        <v>44587</v>
      </c>
      <c r="AB55" s="7">
        <v>44588</v>
      </c>
      <c r="AC55" s="7">
        <v>44589</v>
      </c>
      <c r="AD55" s="7">
        <v>44590</v>
      </c>
      <c r="AE55" s="7">
        <v>44591</v>
      </c>
      <c r="AF55" s="7">
        <v>44592</v>
      </c>
      <c r="AG55" s="9" t="s">
        <v>13</v>
      </c>
      <c r="AH55" s="2" t="s">
        <v>28</v>
      </c>
      <c r="AI55" s="50" t="s">
        <v>16</v>
      </c>
      <c r="AJ55" s="50" t="s">
        <v>17</v>
      </c>
    </row>
    <row r="56" spans="1:36" x14ac:dyDescent="0.25">
      <c r="A56" s="28"/>
      <c r="B56" s="7"/>
      <c r="C56" s="7"/>
      <c r="D56" s="7"/>
      <c r="E56" s="7"/>
      <c r="F56" s="7"/>
      <c r="G56" s="7"/>
      <c r="H56" s="7"/>
      <c r="I56" s="7"/>
      <c r="J56" s="7"/>
      <c r="K56" s="50"/>
      <c r="L56" s="50"/>
      <c r="M56" s="50"/>
      <c r="N56" s="50"/>
      <c r="O56" s="50"/>
      <c r="P56" s="50"/>
      <c r="Q56" s="50"/>
      <c r="R56" s="50"/>
      <c r="S56" s="50"/>
      <c r="T56" s="50"/>
      <c r="W56" s="50"/>
      <c r="X56" s="50"/>
      <c r="Y56" s="50"/>
      <c r="Z56" s="50"/>
      <c r="AA56" s="50"/>
      <c r="AG56" s="50"/>
      <c r="AH56" s="50"/>
      <c r="AI56" s="50"/>
      <c r="AJ56" s="50"/>
    </row>
    <row r="57" spans="1:36" x14ac:dyDescent="0.25">
      <c r="A57" s="11" t="s">
        <v>5</v>
      </c>
      <c r="B57" s="12">
        <v>805</v>
      </c>
      <c r="C57" s="12">
        <v>805</v>
      </c>
      <c r="D57" s="12">
        <v>805</v>
      </c>
      <c r="E57" s="12">
        <v>805</v>
      </c>
      <c r="F57" s="12">
        <v>805</v>
      </c>
      <c r="G57" s="12">
        <v>805</v>
      </c>
      <c r="H57" s="12">
        <v>805</v>
      </c>
      <c r="I57" s="12">
        <v>805</v>
      </c>
      <c r="J57" s="12">
        <v>805</v>
      </c>
      <c r="K57" s="12">
        <v>805</v>
      </c>
      <c r="L57" s="12">
        <v>805</v>
      </c>
      <c r="M57" s="12">
        <v>805</v>
      </c>
      <c r="N57" s="12">
        <v>805</v>
      </c>
      <c r="O57" s="12">
        <v>805</v>
      </c>
      <c r="P57" s="12">
        <v>805</v>
      </c>
      <c r="Q57" s="12">
        <v>805</v>
      </c>
      <c r="R57" s="12">
        <v>805</v>
      </c>
      <c r="S57" s="12">
        <v>805</v>
      </c>
      <c r="T57" s="12">
        <v>805</v>
      </c>
      <c r="U57" s="12">
        <v>805</v>
      </c>
      <c r="V57" s="12">
        <v>805</v>
      </c>
      <c r="W57" s="12">
        <v>805</v>
      </c>
      <c r="X57" s="12">
        <v>805</v>
      </c>
      <c r="Y57" s="12">
        <v>805</v>
      </c>
      <c r="Z57" s="12">
        <v>805</v>
      </c>
      <c r="AA57" s="12">
        <v>805</v>
      </c>
      <c r="AB57" s="12">
        <v>805</v>
      </c>
      <c r="AC57" s="12">
        <v>805</v>
      </c>
      <c r="AD57" s="12">
        <v>805</v>
      </c>
      <c r="AE57" s="12">
        <v>805</v>
      </c>
      <c r="AF57" s="12">
        <v>805</v>
      </c>
      <c r="AG57" s="13">
        <f>SUM(B57)</f>
        <v>805</v>
      </c>
      <c r="AH57" s="50"/>
      <c r="AI57" s="50"/>
      <c r="AJ57" s="50"/>
    </row>
    <row r="58" spans="1:36" x14ac:dyDescent="0.25">
      <c r="A58" t="s">
        <v>3</v>
      </c>
      <c r="B58" s="31">
        <v>11.75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2">
        <f>SUM(B58:AF58)</f>
        <v>11.75</v>
      </c>
      <c r="AH58" s="30">
        <f>SUM(AG40:AH40)</f>
        <v>1079.8600000000001</v>
      </c>
      <c r="AI58" s="50"/>
      <c r="AJ58" s="50"/>
    </row>
    <row r="59" spans="1:36" x14ac:dyDescent="0.25">
      <c r="A59" t="s">
        <v>2</v>
      </c>
      <c r="B59" s="31">
        <v>9.08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2">
        <f>SUM(B59:AF59)</f>
        <v>9.08</v>
      </c>
      <c r="AH59" s="2">
        <f>SUM(AG41:AH41)</f>
        <v>581.59999999999991</v>
      </c>
      <c r="AI59" s="2">
        <v>590.67999999999995</v>
      </c>
      <c r="AJ59" s="2">
        <f>SUM(AG59:AH59)-AI59</f>
        <v>0</v>
      </c>
    </row>
    <row r="60" spans="1:36" x14ac:dyDescent="0.25">
      <c r="A60" s="8" t="s">
        <v>4</v>
      </c>
      <c r="B60" s="22">
        <f>SUM(B58-B59)</f>
        <v>2.67</v>
      </c>
      <c r="C60" s="22">
        <f t="shared" ref="C60:AB60" si="20">SUM(C58-C59)</f>
        <v>0</v>
      </c>
      <c r="D60" s="22">
        <f t="shared" si="20"/>
        <v>0</v>
      </c>
      <c r="E60" s="22">
        <f t="shared" si="20"/>
        <v>0</v>
      </c>
      <c r="F60" s="22">
        <f t="shared" si="20"/>
        <v>0</v>
      </c>
      <c r="G60" s="22">
        <f t="shared" si="20"/>
        <v>0</v>
      </c>
      <c r="H60" s="22">
        <f t="shared" si="20"/>
        <v>0</v>
      </c>
      <c r="I60" s="22">
        <f t="shared" si="20"/>
        <v>0</v>
      </c>
      <c r="J60" s="22">
        <f t="shared" si="20"/>
        <v>0</v>
      </c>
      <c r="K60" s="22">
        <f t="shared" si="20"/>
        <v>0</v>
      </c>
      <c r="L60" s="22">
        <f t="shared" si="20"/>
        <v>0</v>
      </c>
      <c r="M60" s="22">
        <f t="shared" si="20"/>
        <v>0</v>
      </c>
      <c r="N60" s="22">
        <f t="shared" si="20"/>
        <v>0</v>
      </c>
      <c r="O60" s="22">
        <f t="shared" si="20"/>
        <v>0</v>
      </c>
      <c r="P60" s="22">
        <f t="shared" si="20"/>
        <v>0</v>
      </c>
      <c r="Q60" s="22">
        <f t="shared" si="20"/>
        <v>0</v>
      </c>
      <c r="R60" s="22">
        <f t="shared" si="20"/>
        <v>0</v>
      </c>
      <c r="S60" s="22">
        <f t="shared" si="20"/>
        <v>0</v>
      </c>
      <c r="T60" s="22">
        <f t="shared" si="20"/>
        <v>0</v>
      </c>
      <c r="U60" s="22">
        <f t="shared" si="20"/>
        <v>0</v>
      </c>
      <c r="V60" s="22">
        <f t="shared" si="20"/>
        <v>0</v>
      </c>
      <c r="W60" s="22">
        <f t="shared" si="20"/>
        <v>0</v>
      </c>
      <c r="X60" s="22">
        <f t="shared" si="20"/>
        <v>0</v>
      </c>
      <c r="Y60" s="22">
        <f t="shared" si="20"/>
        <v>0</v>
      </c>
      <c r="Z60" s="22">
        <f t="shared" si="20"/>
        <v>0</v>
      </c>
      <c r="AA60" s="22">
        <f t="shared" si="20"/>
        <v>0</v>
      </c>
      <c r="AB60" s="22">
        <f t="shared" si="20"/>
        <v>0</v>
      </c>
      <c r="AC60" s="22">
        <f>SUM(AC58-AC59)</f>
        <v>0</v>
      </c>
      <c r="AD60" s="22">
        <f t="shared" ref="AD60:AG60" si="21">SUM(AD58-AD59)</f>
        <v>0</v>
      </c>
      <c r="AE60" s="22">
        <f t="shared" si="21"/>
        <v>0</v>
      </c>
      <c r="AF60" s="22">
        <f t="shared" si="21"/>
        <v>0</v>
      </c>
      <c r="AG60" s="22">
        <f t="shared" si="21"/>
        <v>2.67</v>
      </c>
      <c r="AH60" s="44">
        <f>SUM(AG42:AH42)</f>
        <v>498.2600000000001</v>
      </c>
      <c r="AI60" s="9"/>
    </row>
    <row r="61" spans="1:36" x14ac:dyDescent="0.25">
      <c r="A61" t="s">
        <v>7</v>
      </c>
      <c r="B61" s="41">
        <f>SUM(B60/B57)</f>
        <v>3.3167701863354038E-3</v>
      </c>
      <c r="C61" s="41">
        <f t="shared" ref="C61:AG61" si="22">SUM(C60/C57)</f>
        <v>0</v>
      </c>
      <c r="D61" s="41">
        <f t="shared" si="22"/>
        <v>0</v>
      </c>
      <c r="E61" s="41">
        <f t="shared" si="22"/>
        <v>0</v>
      </c>
      <c r="F61" s="41">
        <f t="shared" si="22"/>
        <v>0</v>
      </c>
      <c r="G61" s="41">
        <f t="shared" si="22"/>
        <v>0</v>
      </c>
      <c r="H61" s="41">
        <f t="shared" si="22"/>
        <v>0</v>
      </c>
      <c r="I61" s="41">
        <f t="shared" si="22"/>
        <v>0</v>
      </c>
      <c r="J61" s="41">
        <f t="shared" si="22"/>
        <v>0</v>
      </c>
      <c r="K61" s="41">
        <f t="shared" si="22"/>
        <v>0</v>
      </c>
      <c r="L61" s="41">
        <f t="shared" si="22"/>
        <v>0</v>
      </c>
      <c r="M61" s="41">
        <f t="shared" si="22"/>
        <v>0</v>
      </c>
      <c r="N61" s="41">
        <f t="shared" si="22"/>
        <v>0</v>
      </c>
      <c r="O61" s="41">
        <f t="shared" si="22"/>
        <v>0</v>
      </c>
      <c r="P61" s="41">
        <f t="shared" si="22"/>
        <v>0</v>
      </c>
      <c r="Q61" s="41">
        <f t="shared" si="22"/>
        <v>0</v>
      </c>
      <c r="R61" s="41">
        <f t="shared" si="22"/>
        <v>0</v>
      </c>
      <c r="S61" s="41">
        <f t="shared" si="22"/>
        <v>0</v>
      </c>
      <c r="T61" s="41">
        <f t="shared" si="22"/>
        <v>0</v>
      </c>
      <c r="U61" s="41">
        <f t="shared" si="22"/>
        <v>0</v>
      </c>
      <c r="V61" s="41">
        <f t="shared" si="22"/>
        <v>0</v>
      </c>
      <c r="W61" s="41">
        <f t="shared" si="22"/>
        <v>0</v>
      </c>
      <c r="X61" s="41">
        <f t="shared" si="22"/>
        <v>0</v>
      </c>
      <c r="Y61" s="41">
        <f t="shared" si="22"/>
        <v>0</v>
      </c>
      <c r="Z61" s="41">
        <f t="shared" si="22"/>
        <v>0</v>
      </c>
      <c r="AA61" s="41">
        <f t="shared" si="22"/>
        <v>0</v>
      </c>
      <c r="AB61" s="41">
        <f t="shared" si="22"/>
        <v>0</v>
      </c>
      <c r="AC61" s="41">
        <f t="shared" si="22"/>
        <v>0</v>
      </c>
      <c r="AD61" s="41">
        <f t="shared" si="22"/>
        <v>0</v>
      </c>
      <c r="AE61" s="41">
        <f t="shared" si="22"/>
        <v>0</v>
      </c>
      <c r="AF61" s="41">
        <f t="shared" si="22"/>
        <v>0</v>
      </c>
      <c r="AG61" s="17">
        <f t="shared" si="22"/>
        <v>3.3167701863354038E-3</v>
      </c>
      <c r="AH61" s="50"/>
      <c r="AI61" s="50"/>
    </row>
    <row r="62" spans="1:36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50"/>
      <c r="AI62" s="50"/>
    </row>
    <row r="63" spans="1:36" x14ac:dyDescent="0.25">
      <c r="A63" t="s">
        <v>8</v>
      </c>
      <c r="B63" s="15">
        <f>SUM(B59/B57)</f>
        <v>1.1279503105590062E-2</v>
      </c>
      <c r="C63" s="15">
        <f t="shared" ref="C63:AB63" si="23">SUM(C59/C57)</f>
        <v>0</v>
      </c>
      <c r="D63" s="15">
        <f t="shared" si="23"/>
        <v>0</v>
      </c>
      <c r="E63" s="15">
        <f t="shared" si="23"/>
        <v>0</v>
      </c>
      <c r="F63" s="15">
        <f t="shared" si="23"/>
        <v>0</v>
      </c>
      <c r="G63" s="15">
        <f t="shared" si="23"/>
        <v>0</v>
      </c>
      <c r="H63" s="15">
        <f t="shared" si="23"/>
        <v>0</v>
      </c>
      <c r="I63" s="15">
        <f t="shared" si="23"/>
        <v>0</v>
      </c>
      <c r="J63" s="15">
        <f t="shared" si="23"/>
        <v>0</v>
      </c>
      <c r="K63" s="15">
        <f t="shared" si="23"/>
        <v>0</v>
      </c>
      <c r="L63" s="15">
        <f t="shared" si="23"/>
        <v>0</v>
      </c>
      <c r="M63" s="15">
        <f t="shared" si="23"/>
        <v>0</v>
      </c>
      <c r="N63" s="15">
        <f t="shared" si="23"/>
        <v>0</v>
      </c>
      <c r="O63" s="15">
        <f t="shared" si="23"/>
        <v>0</v>
      </c>
      <c r="P63" s="15">
        <f t="shared" si="23"/>
        <v>0</v>
      </c>
      <c r="Q63" s="15">
        <f t="shared" si="23"/>
        <v>0</v>
      </c>
      <c r="R63" s="15">
        <f t="shared" si="23"/>
        <v>0</v>
      </c>
      <c r="S63" s="15">
        <f t="shared" si="23"/>
        <v>0</v>
      </c>
      <c r="T63" s="15">
        <f t="shared" si="23"/>
        <v>0</v>
      </c>
      <c r="U63" s="15">
        <f t="shared" si="23"/>
        <v>0</v>
      </c>
      <c r="V63" s="15">
        <f t="shared" si="23"/>
        <v>0</v>
      </c>
      <c r="W63" s="15">
        <f t="shared" si="23"/>
        <v>0</v>
      </c>
      <c r="X63" s="15">
        <f t="shared" si="23"/>
        <v>0</v>
      </c>
      <c r="Y63" s="15">
        <f t="shared" si="23"/>
        <v>0</v>
      </c>
      <c r="Z63" s="15">
        <f t="shared" si="23"/>
        <v>0</v>
      </c>
      <c r="AA63" s="15">
        <f t="shared" si="23"/>
        <v>0</v>
      </c>
      <c r="AB63" s="15">
        <f t="shared" si="23"/>
        <v>0</v>
      </c>
      <c r="AC63" s="15">
        <f>SUM(AC59/AC57)</f>
        <v>0</v>
      </c>
      <c r="AD63" s="15">
        <f t="shared" ref="AD63:AG63" si="24">SUM(AD59/AD57)</f>
        <v>0</v>
      </c>
      <c r="AE63" s="15">
        <f t="shared" si="24"/>
        <v>0</v>
      </c>
      <c r="AF63" s="15">
        <f t="shared" si="24"/>
        <v>0</v>
      </c>
      <c r="AG63" s="17">
        <f t="shared" si="24"/>
        <v>1.1279503105590062E-2</v>
      </c>
      <c r="AH63" s="50"/>
      <c r="AI63" s="50"/>
    </row>
    <row r="64" spans="1:36" x14ac:dyDescent="0.25"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Y64" s="50"/>
      <c r="Z64" s="50"/>
      <c r="AA64" s="50"/>
      <c r="AG64" s="50"/>
      <c r="AH64" s="50"/>
      <c r="AI64" s="50"/>
    </row>
    <row r="65" spans="1:36" x14ac:dyDescent="0.25">
      <c r="A65" t="s">
        <v>19</v>
      </c>
      <c r="D65" s="50"/>
      <c r="E65" s="50"/>
      <c r="F65" s="50"/>
      <c r="G65" s="50"/>
      <c r="H65" s="50"/>
      <c r="I65" s="50"/>
      <c r="J65" s="50"/>
      <c r="K65" s="29"/>
      <c r="L65" s="50"/>
      <c r="M65" s="50"/>
      <c r="N65" s="50"/>
      <c r="O65" s="50"/>
      <c r="P65" s="50"/>
      <c r="Q65" s="50"/>
      <c r="R65" s="50"/>
      <c r="S65" s="50"/>
      <c r="T65" s="50"/>
      <c r="W65" s="29"/>
      <c r="X65" s="50"/>
      <c r="Y65" s="50"/>
      <c r="Z65" s="50"/>
      <c r="AA65" s="50"/>
      <c r="AG65" s="29">
        <f>SUM(AG61/'AI Marketing'!A60)</f>
        <v>3.3167701863354038E-3</v>
      </c>
      <c r="AH65" s="50"/>
      <c r="AI65" s="50"/>
    </row>
    <row r="66" spans="1:36" x14ac:dyDescent="0.25"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W66" s="50"/>
      <c r="X66" s="50"/>
      <c r="Y66" s="50"/>
      <c r="Z66" s="50"/>
      <c r="AA66" s="50"/>
      <c r="AG66" s="50"/>
      <c r="AH66" s="50"/>
      <c r="AI66" s="50"/>
    </row>
    <row r="67" spans="1:36" x14ac:dyDescent="0.25">
      <c r="A67" t="s">
        <v>20</v>
      </c>
      <c r="D67" s="50"/>
      <c r="E67" s="50"/>
      <c r="F67" s="50"/>
      <c r="G67" s="50"/>
      <c r="H67" s="50"/>
      <c r="I67" s="50"/>
      <c r="J67" s="50"/>
      <c r="K67" s="29"/>
      <c r="L67" s="50"/>
      <c r="M67" s="50"/>
      <c r="N67" s="50"/>
      <c r="O67" s="50"/>
      <c r="P67" s="50"/>
      <c r="Q67" s="50"/>
      <c r="R67" s="50"/>
      <c r="S67" s="50"/>
      <c r="T67" s="50"/>
      <c r="W67" s="29"/>
      <c r="X67" s="50"/>
      <c r="Y67" s="50"/>
      <c r="Z67" s="50"/>
      <c r="AA67" s="50"/>
      <c r="AG67" s="29">
        <f>SUM(AG65*30)</f>
        <v>9.9503105590062119E-2</v>
      </c>
      <c r="AH67" s="50"/>
      <c r="AI67" s="50"/>
    </row>
    <row r="68" spans="1:36" x14ac:dyDescent="0.25"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</row>
    <row r="69" spans="1:36" x14ac:dyDescent="0.25">
      <c r="A69" t="s">
        <v>24</v>
      </c>
      <c r="B69" s="30">
        <v>10</v>
      </c>
      <c r="C69" s="30">
        <v>20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>
        <f>SUM(B69:AF69)</f>
        <v>30</v>
      </c>
      <c r="AH69" s="30"/>
      <c r="AI69" s="30"/>
      <c r="AJ69" s="23"/>
    </row>
  </sheetData>
  <mergeCells count="4">
    <mergeCell ref="O1:P1"/>
    <mergeCell ref="Q1:R1"/>
    <mergeCell ref="O2:P2"/>
    <mergeCell ref="Q2:R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49829-C486-46DE-93EF-28CAD499F6EC}">
  <dimension ref="A1:AJ69"/>
  <sheetViews>
    <sheetView zoomScaleNormal="100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A36" sqref="A36"/>
    </sheetView>
  </sheetViews>
  <sheetFormatPr defaultRowHeight="15" x14ac:dyDescent="0.25"/>
  <cols>
    <col min="1" max="1" width="32.85546875" customWidth="1"/>
    <col min="2" max="3" width="12.28515625" customWidth="1"/>
    <col min="4" max="4" width="10.42578125" style="1" customWidth="1"/>
    <col min="5" max="5" width="10.140625" style="1" customWidth="1"/>
    <col min="6" max="14" width="10.42578125" style="1" customWidth="1"/>
    <col min="15" max="15" width="10.5703125" style="1" customWidth="1"/>
    <col min="16" max="16" width="10.42578125" style="1" customWidth="1"/>
    <col min="17" max="20" width="10.42578125" style="1" bestFit="1" customWidth="1"/>
    <col min="21" max="31" width="10.42578125" bestFit="1" customWidth="1"/>
    <col min="32" max="32" width="10.42578125" customWidth="1"/>
    <col min="36" max="36" width="10.5703125" bestFit="1" customWidth="1"/>
  </cols>
  <sheetData>
    <row r="1" spans="1:19" x14ac:dyDescent="0.25">
      <c r="A1" t="s">
        <v>29</v>
      </c>
      <c r="B1" s="1"/>
      <c r="C1" s="1"/>
      <c r="O1" s="55" t="s">
        <v>31</v>
      </c>
      <c r="P1" s="55"/>
      <c r="Q1" s="55" t="s">
        <v>30</v>
      </c>
      <c r="R1" s="55"/>
      <c r="S1" s="1" t="s">
        <v>32</v>
      </c>
    </row>
    <row r="2" spans="1:19" x14ac:dyDescent="0.25">
      <c r="A2" s="46"/>
      <c r="B2" s="1"/>
      <c r="C2" s="1"/>
      <c r="O2" s="56"/>
      <c r="P2" s="55"/>
      <c r="Q2" s="56"/>
      <c r="R2" s="55"/>
    </row>
    <row r="3" spans="1:19" s="1" customFormat="1" x14ac:dyDescent="0.25">
      <c r="A3" s="6" t="s">
        <v>0</v>
      </c>
      <c r="B3" s="7">
        <v>44492</v>
      </c>
      <c r="C3" s="7">
        <v>44493</v>
      </c>
      <c r="D3" s="7">
        <v>44494</v>
      </c>
      <c r="E3" s="7">
        <v>44495</v>
      </c>
      <c r="F3" s="7">
        <v>44496</v>
      </c>
      <c r="G3" s="7">
        <v>44497</v>
      </c>
      <c r="H3" s="7">
        <v>44498</v>
      </c>
      <c r="I3" s="7">
        <v>44499</v>
      </c>
      <c r="J3" s="7">
        <v>44500</v>
      </c>
      <c r="K3" s="9" t="s">
        <v>13</v>
      </c>
      <c r="M3" s="1" t="s">
        <v>16</v>
      </c>
      <c r="O3" s="1" t="s">
        <v>17</v>
      </c>
    </row>
    <row r="4" spans="1:19" s="1" customFormat="1" x14ac:dyDescent="0.25">
      <c r="A4" s="28"/>
      <c r="B4" s="7"/>
      <c r="C4" s="7"/>
      <c r="D4" s="7"/>
      <c r="E4" s="7"/>
      <c r="F4" s="7"/>
      <c r="G4" s="7"/>
      <c r="H4" s="7"/>
      <c r="I4" s="7"/>
      <c r="J4" s="7"/>
    </row>
    <row r="5" spans="1:19" s="1" customFormat="1" x14ac:dyDescent="0.25">
      <c r="A5" s="11" t="s">
        <v>5</v>
      </c>
      <c r="B5" s="12">
        <v>275</v>
      </c>
      <c r="C5" s="12">
        <v>275</v>
      </c>
      <c r="D5" s="12">
        <v>275</v>
      </c>
      <c r="E5" s="12">
        <v>275</v>
      </c>
      <c r="F5" s="12">
        <v>275</v>
      </c>
      <c r="G5" s="12">
        <v>275</v>
      </c>
      <c r="H5" s="12">
        <v>275</v>
      </c>
      <c r="I5" s="12">
        <v>275</v>
      </c>
      <c r="J5" s="12">
        <v>275</v>
      </c>
      <c r="K5" s="12">
        <v>275</v>
      </c>
    </row>
    <row r="6" spans="1:19" s="1" customFormat="1" x14ac:dyDescent="0.25">
      <c r="A6" t="s">
        <v>3</v>
      </c>
      <c r="B6" s="31">
        <v>14.06</v>
      </c>
      <c r="C6" s="31">
        <v>14.06</v>
      </c>
      <c r="D6" s="31">
        <v>9.92</v>
      </c>
      <c r="E6" s="31">
        <v>14.36</v>
      </c>
      <c r="F6" s="31">
        <v>15.44</v>
      </c>
      <c r="G6" s="31">
        <v>7.02</v>
      </c>
      <c r="H6" s="31">
        <v>6.78</v>
      </c>
      <c r="I6" s="31">
        <v>5.32</v>
      </c>
      <c r="J6" s="31">
        <v>7.06</v>
      </c>
      <c r="K6" s="32">
        <f>SUM(B6:J6)</f>
        <v>94.02000000000001</v>
      </c>
    </row>
    <row r="7" spans="1:19" x14ac:dyDescent="0.25">
      <c r="A7" t="s">
        <v>2</v>
      </c>
      <c r="B7" s="31">
        <v>12.5</v>
      </c>
      <c r="C7" s="31">
        <v>6.25</v>
      </c>
      <c r="D7" s="31">
        <v>6.25</v>
      </c>
      <c r="E7" s="31">
        <v>6.25</v>
      </c>
      <c r="F7" s="31">
        <v>6.25</v>
      </c>
      <c r="G7" s="31">
        <v>6.25</v>
      </c>
      <c r="H7" s="31">
        <v>6.25</v>
      </c>
      <c r="I7" s="31">
        <v>6.25</v>
      </c>
      <c r="J7" s="31">
        <v>6.25</v>
      </c>
      <c r="K7" s="32">
        <f>SUM(B7:J7)</f>
        <v>62.5</v>
      </c>
      <c r="M7" s="1">
        <v>62.5</v>
      </c>
      <c r="O7" s="2">
        <f>SUM(M7-K7)</f>
        <v>0</v>
      </c>
    </row>
    <row r="8" spans="1:19" s="1" customFormat="1" x14ac:dyDescent="0.25">
      <c r="A8" s="8" t="s">
        <v>4</v>
      </c>
      <c r="B8" s="22">
        <f>SUM(B6-B7)</f>
        <v>1.5600000000000005</v>
      </c>
      <c r="C8" s="22">
        <f t="shared" ref="C8:K8" si="0">SUM(C6-C7)</f>
        <v>7.8100000000000005</v>
      </c>
      <c r="D8" s="22">
        <f t="shared" si="0"/>
        <v>3.67</v>
      </c>
      <c r="E8" s="22">
        <f t="shared" si="0"/>
        <v>8.11</v>
      </c>
      <c r="F8" s="22">
        <f t="shared" si="0"/>
        <v>9.19</v>
      </c>
      <c r="G8" s="22">
        <f t="shared" si="0"/>
        <v>0.76999999999999957</v>
      </c>
      <c r="H8" s="22">
        <f t="shared" si="0"/>
        <v>0.53000000000000025</v>
      </c>
      <c r="I8" s="22">
        <f t="shared" si="0"/>
        <v>-0.92999999999999972</v>
      </c>
      <c r="J8" s="22">
        <f t="shared" si="0"/>
        <v>0.80999999999999961</v>
      </c>
      <c r="K8" s="22">
        <f t="shared" si="0"/>
        <v>31.52000000000001</v>
      </c>
      <c r="L8" s="9"/>
      <c r="M8" s="9"/>
      <c r="N8" s="9"/>
    </row>
    <row r="9" spans="1:19" s="1" customFormat="1" x14ac:dyDescent="0.25">
      <c r="A9" t="s">
        <v>7</v>
      </c>
      <c r="B9" s="15">
        <f>SUM(B8/B5)</f>
        <v>5.6727272727272746E-3</v>
      </c>
      <c r="C9" s="15">
        <f t="shared" ref="C9:K9" si="1">SUM(C8/C5)</f>
        <v>2.8400000000000002E-2</v>
      </c>
      <c r="D9" s="15">
        <f t="shared" si="1"/>
        <v>1.3345454545454546E-2</v>
      </c>
      <c r="E9" s="15">
        <f t="shared" si="1"/>
        <v>2.9490909090909088E-2</v>
      </c>
      <c r="F9" s="15">
        <f t="shared" si="1"/>
        <v>3.3418181818181819E-2</v>
      </c>
      <c r="G9" s="15">
        <f t="shared" si="1"/>
        <v>2.7999999999999982E-3</v>
      </c>
      <c r="H9" s="15">
        <f t="shared" si="1"/>
        <v>1.9272727272727282E-3</v>
      </c>
      <c r="I9" s="15">
        <f t="shared" si="1"/>
        <v>-3.3818181818181807E-3</v>
      </c>
      <c r="J9" s="15">
        <f t="shared" si="1"/>
        <v>2.9454545454545441E-3</v>
      </c>
      <c r="K9" s="17">
        <f t="shared" si="1"/>
        <v>0.11461818181818186</v>
      </c>
    </row>
    <row r="10" spans="1:19" s="1" customFormat="1" x14ac:dyDescent="0.25">
      <c r="A10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9" x14ac:dyDescent="0.25">
      <c r="A11" t="s">
        <v>8</v>
      </c>
      <c r="B11" s="15">
        <f>SUM(B7/B5)</f>
        <v>4.5454545454545456E-2</v>
      </c>
      <c r="C11" s="15">
        <f t="shared" ref="C11:K11" si="2">SUM(C7/C5)</f>
        <v>2.2727272727272728E-2</v>
      </c>
      <c r="D11" s="15">
        <f t="shared" si="2"/>
        <v>2.2727272727272728E-2</v>
      </c>
      <c r="E11" s="15">
        <f t="shared" si="2"/>
        <v>2.2727272727272728E-2</v>
      </c>
      <c r="F11" s="15">
        <f t="shared" si="2"/>
        <v>2.2727272727272728E-2</v>
      </c>
      <c r="G11" s="15">
        <f t="shared" si="2"/>
        <v>2.2727272727272728E-2</v>
      </c>
      <c r="H11" s="15">
        <f t="shared" si="2"/>
        <v>2.2727272727272728E-2</v>
      </c>
      <c r="I11" s="15">
        <f t="shared" si="2"/>
        <v>2.2727272727272728E-2</v>
      </c>
      <c r="J11" s="15">
        <f t="shared" si="2"/>
        <v>2.2727272727272728E-2</v>
      </c>
      <c r="K11" s="17">
        <f t="shared" si="2"/>
        <v>0.22727272727272727</v>
      </c>
    </row>
    <row r="13" spans="1:19" x14ac:dyDescent="0.25">
      <c r="A13" t="s">
        <v>19</v>
      </c>
      <c r="K13" s="29">
        <f>SUM(K9/8)</f>
        <v>1.4327272727272732E-2</v>
      </c>
    </row>
    <row r="15" spans="1:19" x14ac:dyDescent="0.25">
      <c r="A15" t="s">
        <v>20</v>
      </c>
      <c r="K15" s="29">
        <f>SUM(K13*30)</f>
        <v>0.42981818181818193</v>
      </c>
    </row>
    <row r="17" spans="1:36" x14ac:dyDescent="0.25">
      <c r="A17" s="34"/>
    </row>
    <row r="18" spans="1:36" x14ac:dyDescent="0.25">
      <c r="A18" s="1"/>
    </row>
    <row r="19" spans="1:36" x14ac:dyDescent="0.25">
      <c r="A19" s="6" t="s">
        <v>0</v>
      </c>
      <c r="B19" s="7">
        <v>44501</v>
      </c>
      <c r="C19" s="7">
        <v>44502</v>
      </c>
      <c r="D19" s="7">
        <v>44503</v>
      </c>
      <c r="E19" s="7">
        <v>44504</v>
      </c>
      <c r="F19" s="7">
        <v>44505</v>
      </c>
      <c r="G19" s="7">
        <v>44506</v>
      </c>
      <c r="H19" s="7">
        <v>44507</v>
      </c>
      <c r="I19" s="7">
        <v>44508</v>
      </c>
      <c r="J19" s="7">
        <v>44509</v>
      </c>
      <c r="K19" s="7">
        <v>44510</v>
      </c>
      <c r="L19" s="7">
        <v>44511</v>
      </c>
      <c r="M19" s="7">
        <v>44512</v>
      </c>
      <c r="N19" s="7">
        <v>44513</v>
      </c>
      <c r="O19" s="7">
        <v>44514</v>
      </c>
      <c r="P19" s="7">
        <v>44515</v>
      </c>
      <c r="Q19" s="7">
        <v>44516</v>
      </c>
      <c r="R19" s="7">
        <v>44517</v>
      </c>
      <c r="S19" s="7">
        <v>44518</v>
      </c>
      <c r="T19" s="7">
        <v>44519</v>
      </c>
      <c r="U19" s="7">
        <v>44520</v>
      </c>
      <c r="V19" s="7">
        <v>44521</v>
      </c>
      <c r="W19" s="7">
        <v>44522</v>
      </c>
      <c r="X19" s="7">
        <v>44523</v>
      </c>
      <c r="Y19" s="7">
        <v>44524</v>
      </c>
      <c r="Z19" s="7">
        <v>44525</v>
      </c>
      <c r="AA19" s="7">
        <v>44526</v>
      </c>
      <c r="AB19" s="7">
        <v>44527</v>
      </c>
      <c r="AC19" s="7">
        <v>44528</v>
      </c>
      <c r="AD19" s="7">
        <v>44529</v>
      </c>
      <c r="AE19" s="7">
        <v>44530</v>
      </c>
      <c r="AF19" s="7"/>
      <c r="AG19" s="9" t="s">
        <v>13</v>
      </c>
      <c r="AH19" s="2" t="s">
        <v>28</v>
      </c>
      <c r="AI19" s="1" t="s">
        <v>16</v>
      </c>
      <c r="AJ19" s="1" t="s">
        <v>17</v>
      </c>
    </row>
    <row r="20" spans="1:36" x14ac:dyDescent="0.25">
      <c r="A20" s="28"/>
      <c r="B20" s="7"/>
      <c r="C20" s="7"/>
      <c r="D20" s="7"/>
      <c r="E20" s="7"/>
      <c r="F20" s="7"/>
      <c r="G20" s="7"/>
      <c r="H20" s="7"/>
      <c r="I20" s="7"/>
      <c r="J20" s="7"/>
      <c r="W20" s="1"/>
      <c r="X20" s="1"/>
      <c r="Y20" s="1"/>
      <c r="Z20" s="1"/>
      <c r="AA20" s="1"/>
      <c r="AG20" s="1"/>
      <c r="AH20" s="1"/>
      <c r="AI20" s="1"/>
      <c r="AJ20" s="1"/>
    </row>
    <row r="21" spans="1:36" x14ac:dyDescent="0.25">
      <c r="A21" s="11" t="s">
        <v>5</v>
      </c>
      <c r="B21" s="12">
        <v>275</v>
      </c>
      <c r="C21" s="12">
        <v>275</v>
      </c>
      <c r="D21" s="12">
        <v>275</v>
      </c>
      <c r="E21" s="12">
        <v>275</v>
      </c>
      <c r="F21" s="12">
        <v>275</v>
      </c>
      <c r="G21" s="12">
        <v>275</v>
      </c>
      <c r="H21" s="12">
        <v>275</v>
      </c>
      <c r="I21" s="12">
        <v>275</v>
      </c>
      <c r="J21" s="12">
        <v>275</v>
      </c>
      <c r="K21" s="12">
        <v>275</v>
      </c>
      <c r="L21" s="12">
        <v>275</v>
      </c>
      <c r="M21" s="12">
        <v>275</v>
      </c>
      <c r="N21" s="12">
        <v>275</v>
      </c>
      <c r="O21" s="12">
        <v>275</v>
      </c>
      <c r="P21" s="12">
        <v>275</v>
      </c>
      <c r="Q21" s="12">
        <v>275</v>
      </c>
      <c r="R21" s="12">
        <v>275</v>
      </c>
      <c r="S21" s="12">
        <v>275</v>
      </c>
      <c r="T21" s="12">
        <v>275</v>
      </c>
      <c r="U21" s="12">
        <v>275</v>
      </c>
      <c r="V21" s="12">
        <v>275</v>
      </c>
      <c r="W21" s="12">
        <v>275</v>
      </c>
      <c r="X21" s="12">
        <v>275</v>
      </c>
      <c r="Y21" s="12">
        <v>300</v>
      </c>
      <c r="Z21" s="12">
        <v>300</v>
      </c>
      <c r="AA21" s="12">
        <v>300</v>
      </c>
      <c r="AB21" s="12">
        <v>300</v>
      </c>
      <c r="AC21" s="12">
        <v>300</v>
      </c>
      <c r="AD21" s="12">
        <v>300</v>
      </c>
      <c r="AE21" s="12">
        <v>300</v>
      </c>
      <c r="AF21" s="12"/>
      <c r="AG21" s="13">
        <v>275</v>
      </c>
      <c r="AH21" s="1"/>
      <c r="AI21" s="1"/>
      <c r="AJ21" s="1"/>
    </row>
    <row r="22" spans="1:36" x14ac:dyDescent="0.25">
      <c r="A22" t="s">
        <v>3</v>
      </c>
      <c r="B22" s="31">
        <v>7.78</v>
      </c>
      <c r="C22" s="31">
        <v>14.78</v>
      </c>
      <c r="D22" s="31">
        <v>17.63</v>
      </c>
      <c r="E22" s="31">
        <v>12.76</v>
      </c>
      <c r="F22" s="31">
        <v>12.79</v>
      </c>
      <c r="G22" s="31">
        <v>5.66</v>
      </c>
      <c r="H22" s="31">
        <v>13.15</v>
      </c>
      <c r="I22" s="31">
        <v>12.47</v>
      </c>
      <c r="J22" s="31">
        <v>24.28</v>
      </c>
      <c r="K22" s="31">
        <v>8.84</v>
      </c>
      <c r="L22" s="31">
        <v>14.31</v>
      </c>
      <c r="M22" s="31">
        <v>22.49</v>
      </c>
      <c r="N22" s="31">
        <v>22</v>
      </c>
      <c r="O22" s="31">
        <v>11.08</v>
      </c>
      <c r="P22" s="31">
        <v>9.94</v>
      </c>
      <c r="Q22" s="31">
        <v>16.670000000000002</v>
      </c>
      <c r="R22" s="31">
        <v>7.37</v>
      </c>
      <c r="S22" s="31">
        <v>5.61</v>
      </c>
      <c r="T22" s="31">
        <v>32.86</v>
      </c>
      <c r="U22" s="31">
        <v>13.46</v>
      </c>
      <c r="V22" s="31">
        <v>2.93</v>
      </c>
      <c r="W22" s="31">
        <v>5.81</v>
      </c>
      <c r="X22" s="31">
        <v>16.78</v>
      </c>
      <c r="Y22" s="31">
        <v>22.63</v>
      </c>
      <c r="Z22" s="31">
        <v>15.85</v>
      </c>
      <c r="AA22" s="31">
        <v>35.380000000000003</v>
      </c>
      <c r="AB22" s="31">
        <v>19.13</v>
      </c>
      <c r="AC22" s="31">
        <v>17.399999999999999</v>
      </c>
      <c r="AD22" s="31">
        <v>8.35</v>
      </c>
      <c r="AE22" s="31">
        <v>8.9700000000000006</v>
      </c>
      <c r="AF22" s="31"/>
      <c r="AG22" s="32">
        <f>SUM(B22:AF22)</f>
        <v>439.16000000000008</v>
      </c>
      <c r="AH22" s="30">
        <f>SUM(K6)</f>
        <v>94.02000000000001</v>
      </c>
      <c r="AI22" s="1"/>
      <c r="AJ22" s="1"/>
    </row>
    <row r="23" spans="1:36" x14ac:dyDescent="0.25">
      <c r="A23" t="s">
        <v>2</v>
      </c>
      <c r="B23" s="31">
        <v>6.25</v>
      </c>
      <c r="C23" s="31">
        <v>6.25</v>
      </c>
      <c r="D23" s="31">
        <v>6.25</v>
      </c>
      <c r="E23" s="31">
        <v>6.25</v>
      </c>
      <c r="F23" s="31">
        <v>6.25</v>
      </c>
      <c r="G23" s="31">
        <v>6.25</v>
      </c>
      <c r="H23" s="31">
        <v>6.25</v>
      </c>
      <c r="I23" s="31">
        <v>6.25</v>
      </c>
      <c r="J23" s="31">
        <v>6.25</v>
      </c>
      <c r="K23" s="31">
        <v>6.25</v>
      </c>
      <c r="L23" s="31">
        <v>6.25</v>
      </c>
      <c r="M23" s="31">
        <v>6.25</v>
      </c>
      <c r="N23" s="31">
        <v>6.25</v>
      </c>
      <c r="O23" s="31">
        <v>6.25</v>
      </c>
      <c r="P23" s="31">
        <v>6.25</v>
      </c>
      <c r="Q23" s="31">
        <v>6.25</v>
      </c>
      <c r="R23" s="31">
        <v>6.25</v>
      </c>
      <c r="S23" s="31">
        <v>6.25</v>
      </c>
      <c r="T23" s="31">
        <v>6.25</v>
      </c>
      <c r="U23" s="31">
        <v>6.25</v>
      </c>
      <c r="V23" s="31">
        <v>6.25</v>
      </c>
      <c r="W23" s="31">
        <v>6.25</v>
      </c>
      <c r="X23" s="31">
        <v>6.25</v>
      </c>
      <c r="Y23" s="31">
        <v>14.58</v>
      </c>
      <c r="Z23" s="31">
        <v>14.58</v>
      </c>
      <c r="AA23" s="31">
        <v>14.58</v>
      </c>
      <c r="AB23" s="31">
        <v>6.26</v>
      </c>
      <c r="AC23" s="31">
        <v>6.25</v>
      </c>
      <c r="AD23" s="31">
        <v>6.25</v>
      </c>
      <c r="AE23" s="31">
        <v>6.25</v>
      </c>
      <c r="AF23" s="31"/>
      <c r="AG23" s="32">
        <f>SUM(B23:AF23)</f>
        <v>212.50000000000003</v>
      </c>
      <c r="AH23" s="2">
        <f>SUM(K7)</f>
        <v>62.5</v>
      </c>
      <c r="AI23" s="2">
        <v>275</v>
      </c>
      <c r="AJ23" s="2">
        <f>SUM(AG23:AH23)-AI23</f>
        <v>0</v>
      </c>
    </row>
    <row r="24" spans="1:36" x14ac:dyDescent="0.25">
      <c r="A24" s="8" t="s">
        <v>4</v>
      </c>
      <c r="B24" s="22">
        <f>SUM(B22-B23)</f>
        <v>1.5300000000000002</v>
      </c>
      <c r="C24" s="22">
        <f t="shared" ref="C24:AE24" si="3">SUM(C22-C23)</f>
        <v>8.5299999999999994</v>
      </c>
      <c r="D24" s="22">
        <f t="shared" si="3"/>
        <v>11.379999999999999</v>
      </c>
      <c r="E24" s="22">
        <f t="shared" si="3"/>
        <v>6.51</v>
      </c>
      <c r="F24" s="22">
        <f t="shared" si="3"/>
        <v>6.5399999999999991</v>
      </c>
      <c r="G24" s="22">
        <f t="shared" si="3"/>
        <v>-0.58999999999999986</v>
      </c>
      <c r="H24" s="22">
        <f t="shared" si="3"/>
        <v>6.9</v>
      </c>
      <c r="I24" s="22">
        <f t="shared" si="3"/>
        <v>6.2200000000000006</v>
      </c>
      <c r="J24" s="22">
        <f t="shared" si="3"/>
        <v>18.03</v>
      </c>
      <c r="K24" s="22">
        <f t="shared" si="3"/>
        <v>2.59</v>
      </c>
      <c r="L24" s="22">
        <f t="shared" si="3"/>
        <v>8.06</v>
      </c>
      <c r="M24" s="22">
        <f t="shared" si="3"/>
        <v>16.239999999999998</v>
      </c>
      <c r="N24" s="22">
        <f t="shared" si="3"/>
        <v>15.75</v>
      </c>
      <c r="O24" s="22">
        <f t="shared" si="3"/>
        <v>4.83</v>
      </c>
      <c r="P24" s="22">
        <f t="shared" si="3"/>
        <v>3.6899999999999995</v>
      </c>
      <c r="Q24" s="22">
        <f t="shared" si="3"/>
        <v>10.420000000000002</v>
      </c>
      <c r="R24" s="22">
        <f t="shared" si="3"/>
        <v>1.1200000000000001</v>
      </c>
      <c r="S24" s="22">
        <f t="shared" si="3"/>
        <v>-0.63999999999999968</v>
      </c>
      <c r="T24" s="22">
        <f t="shared" si="3"/>
        <v>26.61</v>
      </c>
      <c r="U24" s="22">
        <f t="shared" si="3"/>
        <v>7.2100000000000009</v>
      </c>
      <c r="V24" s="22">
        <f t="shared" si="3"/>
        <v>-3.32</v>
      </c>
      <c r="W24" s="22">
        <f t="shared" si="3"/>
        <v>-0.44000000000000039</v>
      </c>
      <c r="X24" s="22">
        <f t="shared" si="3"/>
        <v>10.530000000000001</v>
      </c>
      <c r="Y24" s="22">
        <f t="shared" si="3"/>
        <v>8.0499999999999989</v>
      </c>
      <c r="Z24" s="22">
        <f t="shared" si="3"/>
        <v>1.2699999999999996</v>
      </c>
      <c r="AA24" s="22">
        <f t="shared" si="3"/>
        <v>20.800000000000004</v>
      </c>
      <c r="AB24" s="22">
        <f t="shared" si="3"/>
        <v>12.87</v>
      </c>
      <c r="AC24" s="22">
        <f t="shared" si="3"/>
        <v>11.149999999999999</v>
      </c>
      <c r="AD24" s="22">
        <f t="shared" si="3"/>
        <v>2.0999999999999996</v>
      </c>
      <c r="AE24" s="22">
        <f t="shared" si="3"/>
        <v>2.7200000000000006</v>
      </c>
      <c r="AF24" s="22"/>
      <c r="AG24" s="22">
        <f t="shared" ref="AG24" si="4">SUM(AG22-AG23)</f>
        <v>226.66000000000005</v>
      </c>
      <c r="AH24" s="44">
        <f>SUM(K8)</f>
        <v>31.52000000000001</v>
      </c>
      <c r="AI24" s="9"/>
    </row>
    <row r="25" spans="1:36" x14ac:dyDescent="0.25">
      <c r="A25" t="s">
        <v>7</v>
      </c>
      <c r="B25" s="15">
        <f>SUM(B24/B21)</f>
        <v>5.5636363636363644E-3</v>
      </c>
      <c r="C25" s="15">
        <f t="shared" ref="C25:AE25" si="5">SUM(C24/C21)</f>
        <v>3.1018181818181816E-2</v>
      </c>
      <c r="D25" s="15">
        <f t="shared" si="5"/>
        <v>4.1381818181818179E-2</v>
      </c>
      <c r="E25" s="15">
        <f t="shared" si="5"/>
        <v>2.3672727272727272E-2</v>
      </c>
      <c r="F25" s="15">
        <f t="shared" si="5"/>
        <v>2.3781818181818178E-2</v>
      </c>
      <c r="G25" s="21">
        <f t="shared" si="5"/>
        <v>-2.145454545454545E-3</v>
      </c>
      <c r="H25" s="15">
        <f t="shared" si="5"/>
        <v>2.5090909090909091E-2</v>
      </c>
      <c r="I25" s="15">
        <f t="shared" si="5"/>
        <v>2.2618181818181822E-2</v>
      </c>
      <c r="J25" s="15">
        <f t="shared" si="5"/>
        <v>6.5563636363636366E-2</v>
      </c>
      <c r="K25" s="15">
        <f t="shared" si="5"/>
        <v>9.4181818181818169E-3</v>
      </c>
      <c r="L25" s="15">
        <f t="shared" si="5"/>
        <v>2.930909090909091E-2</v>
      </c>
      <c r="M25" s="15">
        <f t="shared" si="5"/>
        <v>5.905454545454545E-2</v>
      </c>
      <c r="N25" s="15">
        <f t="shared" si="5"/>
        <v>5.7272727272727274E-2</v>
      </c>
      <c r="O25" s="15">
        <f t="shared" si="5"/>
        <v>1.7563636363636365E-2</v>
      </c>
      <c r="P25" s="15">
        <f t="shared" si="5"/>
        <v>1.3418181818181817E-2</v>
      </c>
      <c r="Q25" s="15">
        <f t="shared" si="5"/>
        <v>3.78909090909091E-2</v>
      </c>
      <c r="R25" s="15">
        <f t="shared" si="5"/>
        <v>4.072727272727273E-3</v>
      </c>
      <c r="S25" s="21">
        <f t="shared" si="5"/>
        <v>-2.327272727272726E-3</v>
      </c>
      <c r="T25" s="15">
        <f t="shared" si="5"/>
        <v>9.6763636363636357E-2</v>
      </c>
      <c r="U25" s="15">
        <f t="shared" si="5"/>
        <v>2.6218181818181821E-2</v>
      </c>
      <c r="V25" s="21">
        <f t="shared" si="5"/>
        <v>-1.2072727272727271E-2</v>
      </c>
      <c r="W25" s="21">
        <f t="shared" si="5"/>
        <v>-1.6000000000000014E-3</v>
      </c>
      <c r="X25" s="15">
        <f t="shared" si="5"/>
        <v>3.8290909090909098E-2</v>
      </c>
      <c r="Y25" s="15">
        <f t="shared" si="5"/>
        <v>2.6833333333333331E-2</v>
      </c>
      <c r="Z25" s="15">
        <f t="shared" si="5"/>
        <v>4.233333333333332E-3</v>
      </c>
      <c r="AA25" s="15">
        <f t="shared" si="5"/>
        <v>6.9333333333333344E-2</v>
      </c>
      <c r="AB25" s="15">
        <f t="shared" si="5"/>
        <v>4.2900000000000001E-2</v>
      </c>
      <c r="AC25" s="15">
        <f t="shared" si="5"/>
        <v>3.716666666666666E-2</v>
      </c>
      <c r="AD25" s="15">
        <f t="shared" si="5"/>
        <v>6.9999999999999984E-3</v>
      </c>
      <c r="AE25" s="15">
        <f t="shared" si="5"/>
        <v>9.0666666666666691E-3</v>
      </c>
      <c r="AF25" s="15"/>
      <c r="AG25" s="17">
        <f t="shared" ref="AG25" si="6">SUM(AG24/AG21)</f>
        <v>0.82421818181818196</v>
      </c>
      <c r="AH25" s="1"/>
      <c r="AI25" s="1"/>
    </row>
    <row r="26" spans="1:36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"/>
      <c r="AI26" s="1"/>
    </row>
    <row r="27" spans="1:36" x14ac:dyDescent="0.25">
      <c r="A27" t="s">
        <v>8</v>
      </c>
      <c r="B27" s="15">
        <f>SUM(B23/B21)</f>
        <v>2.2727272727272728E-2</v>
      </c>
      <c r="C27" s="15">
        <f t="shared" ref="C27:AE27" si="7">SUM(C23/C21)</f>
        <v>2.2727272727272728E-2</v>
      </c>
      <c r="D27" s="15">
        <f t="shared" si="7"/>
        <v>2.2727272727272728E-2</v>
      </c>
      <c r="E27" s="15">
        <f t="shared" si="7"/>
        <v>2.2727272727272728E-2</v>
      </c>
      <c r="F27" s="15">
        <f t="shared" si="7"/>
        <v>2.2727272727272728E-2</v>
      </c>
      <c r="G27" s="15">
        <f t="shared" si="7"/>
        <v>2.2727272727272728E-2</v>
      </c>
      <c r="H27" s="15">
        <f t="shared" si="7"/>
        <v>2.2727272727272728E-2</v>
      </c>
      <c r="I27" s="15">
        <f t="shared" si="7"/>
        <v>2.2727272727272728E-2</v>
      </c>
      <c r="J27" s="15">
        <f t="shared" si="7"/>
        <v>2.2727272727272728E-2</v>
      </c>
      <c r="K27" s="15">
        <f t="shared" si="7"/>
        <v>2.2727272727272728E-2</v>
      </c>
      <c r="L27" s="15">
        <f t="shared" si="7"/>
        <v>2.2727272727272728E-2</v>
      </c>
      <c r="M27" s="15">
        <f t="shared" si="7"/>
        <v>2.2727272727272728E-2</v>
      </c>
      <c r="N27" s="15">
        <f t="shared" si="7"/>
        <v>2.2727272727272728E-2</v>
      </c>
      <c r="O27" s="15">
        <f t="shared" si="7"/>
        <v>2.2727272727272728E-2</v>
      </c>
      <c r="P27" s="15">
        <f t="shared" si="7"/>
        <v>2.2727272727272728E-2</v>
      </c>
      <c r="Q27" s="15">
        <f t="shared" si="7"/>
        <v>2.2727272727272728E-2</v>
      </c>
      <c r="R27" s="15">
        <f t="shared" si="7"/>
        <v>2.2727272727272728E-2</v>
      </c>
      <c r="S27" s="15">
        <f t="shared" si="7"/>
        <v>2.2727272727272728E-2</v>
      </c>
      <c r="T27" s="15">
        <f t="shared" si="7"/>
        <v>2.2727272727272728E-2</v>
      </c>
      <c r="U27" s="15">
        <f t="shared" si="7"/>
        <v>2.2727272727272728E-2</v>
      </c>
      <c r="V27" s="15">
        <f t="shared" si="7"/>
        <v>2.2727272727272728E-2</v>
      </c>
      <c r="W27" s="15">
        <f t="shared" si="7"/>
        <v>2.2727272727272728E-2</v>
      </c>
      <c r="X27" s="15">
        <f t="shared" si="7"/>
        <v>2.2727272727272728E-2</v>
      </c>
      <c r="Y27" s="15">
        <f t="shared" si="7"/>
        <v>4.8599999999999997E-2</v>
      </c>
      <c r="Z27" s="15">
        <f t="shared" si="7"/>
        <v>4.8599999999999997E-2</v>
      </c>
      <c r="AA27" s="15">
        <f t="shared" si="7"/>
        <v>4.8599999999999997E-2</v>
      </c>
      <c r="AB27" s="15">
        <f t="shared" si="7"/>
        <v>2.0866666666666665E-2</v>
      </c>
      <c r="AC27" s="15">
        <f t="shared" si="7"/>
        <v>2.0833333333333332E-2</v>
      </c>
      <c r="AD27" s="15">
        <f t="shared" si="7"/>
        <v>2.0833333333333332E-2</v>
      </c>
      <c r="AE27" s="15">
        <f t="shared" si="7"/>
        <v>2.0833333333333332E-2</v>
      </c>
      <c r="AF27" s="15"/>
      <c r="AG27" s="17">
        <f t="shared" ref="AG27" si="8">SUM(AG23/AG21)</f>
        <v>0.77272727272727282</v>
      </c>
      <c r="AH27" s="1"/>
      <c r="AI27" s="1"/>
    </row>
    <row r="28" spans="1:36" x14ac:dyDescent="0.25">
      <c r="Y28" s="1"/>
      <c r="Z28" s="1"/>
      <c r="AA28" s="1"/>
      <c r="AG28" s="1"/>
      <c r="AH28" s="1"/>
      <c r="AI28" s="1"/>
    </row>
    <row r="29" spans="1:36" x14ac:dyDescent="0.25">
      <c r="A29" t="s">
        <v>19</v>
      </c>
      <c r="K29" s="29"/>
      <c r="W29" s="29"/>
      <c r="X29" s="1"/>
      <c r="Y29" s="1"/>
      <c r="Z29" s="1"/>
      <c r="AA29" s="1"/>
      <c r="AG29" s="29">
        <f>SUM(AG25/'AI Marketing'!A20)</f>
        <v>2.7473939393939398E-2</v>
      </c>
      <c r="AH29" s="1"/>
      <c r="AI29" s="1"/>
    </row>
    <row r="30" spans="1:36" x14ac:dyDescent="0.25">
      <c r="W30" s="1"/>
      <c r="X30" s="1"/>
      <c r="Y30" s="1"/>
      <c r="Z30" s="1"/>
      <c r="AA30" s="1"/>
      <c r="AG30" s="1"/>
      <c r="AH30" s="1"/>
      <c r="AI30" s="1"/>
    </row>
    <row r="31" spans="1:36" x14ac:dyDescent="0.25">
      <c r="A31" t="s">
        <v>20</v>
      </c>
      <c r="K31" s="29"/>
      <c r="W31" s="29"/>
      <c r="X31" s="1"/>
      <c r="Y31" s="1"/>
      <c r="Z31" s="1"/>
      <c r="AA31" s="1"/>
      <c r="AG31" s="29">
        <f>SUM(AG29*30)</f>
        <v>0.82421818181818196</v>
      </c>
      <c r="AH31" s="1"/>
      <c r="AI31" s="1"/>
    </row>
    <row r="33" spans="1:36" x14ac:dyDescent="0.25">
      <c r="A33" t="s">
        <v>24</v>
      </c>
      <c r="B33" s="23"/>
      <c r="C33" s="2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9">
        <v>25</v>
      </c>
      <c r="P33" s="30"/>
      <c r="Q33" s="30"/>
      <c r="R33" s="30"/>
      <c r="S33" s="30"/>
      <c r="T33" s="30"/>
      <c r="U33" s="23"/>
      <c r="V33" s="23"/>
      <c r="W33" s="30"/>
      <c r="X33" s="30"/>
      <c r="Y33" s="30"/>
      <c r="Z33" s="39">
        <v>10</v>
      </c>
      <c r="AA33" s="39">
        <v>10</v>
      </c>
      <c r="AB33" s="40">
        <v>10</v>
      </c>
      <c r="AC33" s="23"/>
      <c r="AD33" s="40">
        <v>15</v>
      </c>
      <c r="AE33" s="40">
        <v>15</v>
      </c>
      <c r="AF33" s="23"/>
      <c r="AG33" s="30">
        <f>SUM(B33:AF33)</f>
        <v>85</v>
      </c>
      <c r="AH33" s="30"/>
      <c r="AI33" s="30"/>
      <c r="AJ33" s="23"/>
    </row>
    <row r="34" spans="1:36" x14ac:dyDescent="0.25">
      <c r="K34" s="29"/>
      <c r="W34" s="29"/>
      <c r="X34" s="1"/>
      <c r="Y34" s="1"/>
      <c r="Z34" s="1"/>
      <c r="AA34" s="1"/>
      <c r="AG34" s="29"/>
      <c r="AH34" s="1"/>
      <c r="AI34" s="1"/>
    </row>
    <row r="35" spans="1:36" x14ac:dyDescent="0.25">
      <c r="A35" s="34"/>
    </row>
    <row r="36" spans="1:36" x14ac:dyDescent="0.25">
      <c r="A36" s="1"/>
    </row>
    <row r="37" spans="1:36" x14ac:dyDescent="0.25">
      <c r="A37" s="6" t="s">
        <v>0</v>
      </c>
      <c r="B37" s="7">
        <v>44531</v>
      </c>
      <c r="C37" s="7">
        <v>44532</v>
      </c>
      <c r="D37" s="7">
        <v>44533</v>
      </c>
      <c r="E37" s="7">
        <v>44534</v>
      </c>
      <c r="F37" s="7">
        <v>44535</v>
      </c>
      <c r="G37" s="7">
        <v>44536</v>
      </c>
      <c r="H37" s="7">
        <v>44537</v>
      </c>
      <c r="I37" s="7">
        <v>44538</v>
      </c>
      <c r="J37" s="7">
        <v>44539</v>
      </c>
      <c r="K37" s="7">
        <v>44540</v>
      </c>
      <c r="L37" s="7">
        <v>44541</v>
      </c>
      <c r="M37" s="7">
        <v>44542</v>
      </c>
      <c r="N37" s="7">
        <v>44543</v>
      </c>
      <c r="O37" s="7">
        <v>44544</v>
      </c>
      <c r="P37" s="7">
        <v>44545</v>
      </c>
      <c r="Q37" s="7">
        <v>44546</v>
      </c>
      <c r="R37" s="7">
        <v>44547</v>
      </c>
      <c r="S37" s="7">
        <v>44548</v>
      </c>
      <c r="T37" s="7">
        <v>44549</v>
      </c>
      <c r="U37" s="7">
        <v>44550</v>
      </c>
      <c r="V37" s="7">
        <v>44551</v>
      </c>
      <c r="W37" s="7">
        <v>44552</v>
      </c>
      <c r="X37" s="7">
        <v>44553</v>
      </c>
      <c r="Y37" s="7">
        <v>44554</v>
      </c>
      <c r="Z37" s="7">
        <v>44555</v>
      </c>
      <c r="AA37" s="7">
        <v>44556</v>
      </c>
      <c r="AB37" s="7">
        <v>44557</v>
      </c>
      <c r="AC37" s="7">
        <v>44558</v>
      </c>
      <c r="AD37" s="7">
        <v>44559</v>
      </c>
      <c r="AE37" s="7">
        <v>44560</v>
      </c>
      <c r="AF37" s="7">
        <v>44561</v>
      </c>
      <c r="AG37" s="9" t="s">
        <v>13</v>
      </c>
      <c r="AH37" s="2" t="s">
        <v>28</v>
      </c>
      <c r="AI37" s="1" t="s">
        <v>16</v>
      </c>
      <c r="AJ37" s="1" t="s">
        <v>17</v>
      </c>
    </row>
    <row r="38" spans="1:36" x14ac:dyDescent="0.25">
      <c r="A38" s="28"/>
      <c r="B38" s="7"/>
      <c r="C38" s="7"/>
      <c r="D38" s="7"/>
      <c r="E38" s="7"/>
      <c r="F38" s="7"/>
      <c r="G38" s="7"/>
      <c r="H38" s="7"/>
      <c r="I38" s="7"/>
      <c r="J38" s="7"/>
      <c r="W38" s="1"/>
      <c r="X38" s="1"/>
      <c r="Y38" s="1"/>
      <c r="Z38" s="1"/>
      <c r="AA38" s="1"/>
      <c r="AG38" s="1"/>
      <c r="AH38" s="1"/>
      <c r="AI38" s="1"/>
      <c r="AJ38" s="1"/>
    </row>
    <row r="39" spans="1:36" x14ac:dyDescent="0.25">
      <c r="A39" s="11" t="s">
        <v>5</v>
      </c>
      <c r="B39" s="12">
        <v>360</v>
      </c>
      <c r="C39" s="12">
        <v>360</v>
      </c>
      <c r="D39" s="12">
        <v>360</v>
      </c>
      <c r="E39" s="12">
        <v>360</v>
      </c>
      <c r="F39" s="12">
        <v>360</v>
      </c>
      <c r="G39" s="12">
        <v>360</v>
      </c>
      <c r="H39" s="12">
        <v>360</v>
      </c>
      <c r="I39" s="12">
        <v>360</v>
      </c>
      <c r="J39" s="12">
        <v>360</v>
      </c>
      <c r="K39" s="12">
        <v>360</v>
      </c>
      <c r="L39" s="12">
        <v>360</v>
      </c>
      <c r="M39" s="12">
        <v>360</v>
      </c>
      <c r="N39" s="12">
        <v>360</v>
      </c>
      <c r="O39" s="12">
        <v>360</v>
      </c>
      <c r="P39" s="12">
        <v>360</v>
      </c>
      <c r="Q39" s="12">
        <v>360</v>
      </c>
      <c r="R39" s="12">
        <v>360</v>
      </c>
      <c r="S39" s="12">
        <v>360</v>
      </c>
      <c r="T39" s="12">
        <v>540</v>
      </c>
      <c r="U39" s="12">
        <v>540</v>
      </c>
      <c r="V39" s="12">
        <v>540</v>
      </c>
      <c r="W39" s="12">
        <v>540</v>
      </c>
      <c r="X39" s="12">
        <v>540</v>
      </c>
      <c r="Y39" s="12">
        <v>540</v>
      </c>
      <c r="Z39" s="12">
        <v>540</v>
      </c>
      <c r="AA39" s="12">
        <v>540</v>
      </c>
      <c r="AB39" s="12">
        <v>540</v>
      </c>
      <c r="AC39" s="12">
        <v>540</v>
      </c>
      <c r="AD39" s="12">
        <v>540</v>
      </c>
      <c r="AE39" s="12">
        <v>540</v>
      </c>
      <c r="AF39" s="12">
        <v>540</v>
      </c>
      <c r="AG39" s="13">
        <f>SUM(B39)</f>
        <v>360</v>
      </c>
      <c r="AH39" s="1"/>
      <c r="AI39" s="1"/>
      <c r="AJ39" s="1"/>
    </row>
    <row r="40" spans="1:36" x14ac:dyDescent="0.25">
      <c r="A40" t="s">
        <v>3</v>
      </c>
      <c r="B40" s="31">
        <v>11.85</v>
      </c>
      <c r="C40" s="31">
        <v>5.36</v>
      </c>
      <c r="D40" s="31">
        <v>15.33</v>
      </c>
      <c r="E40" s="31">
        <v>21.57</v>
      </c>
      <c r="F40" s="31">
        <v>2.4500000000000002</v>
      </c>
      <c r="G40" s="31">
        <v>4.3899999999999997</v>
      </c>
      <c r="H40" s="31">
        <v>12.37</v>
      </c>
      <c r="I40" s="31">
        <v>5.67</v>
      </c>
      <c r="J40" s="31">
        <v>1.9</v>
      </c>
      <c r="K40" s="31">
        <v>5.47</v>
      </c>
      <c r="L40" s="31">
        <v>2.89</v>
      </c>
      <c r="M40" s="31">
        <v>2.11</v>
      </c>
      <c r="N40" s="31">
        <v>0.63</v>
      </c>
      <c r="O40" s="31">
        <v>8.93</v>
      </c>
      <c r="P40" s="31">
        <v>1.66</v>
      </c>
      <c r="Q40" s="31">
        <v>2.4700000000000002</v>
      </c>
      <c r="R40" s="31">
        <v>2.4</v>
      </c>
      <c r="S40" s="31">
        <v>2.41</v>
      </c>
      <c r="T40" s="31">
        <v>13.91</v>
      </c>
      <c r="U40" s="31">
        <v>9.9499999999999993</v>
      </c>
      <c r="V40" s="31">
        <v>16.23</v>
      </c>
      <c r="W40" s="31">
        <v>15.35</v>
      </c>
      <c r="X40" s="31">
        <v>15.16</v>
      </c>
      <c r="Y40" s="31">
        <v>18.02</v>
      </c>
      <c r="Z40" s="31">
        <v>5.0599999999999996</v>
      </c>
      <c r="AA40" s="31">
        <v>12.32</v>
      </c>
      <c r="AB40" s="31">
        <v>2.58</v>
      </c>
      <c r="AC40" s="31">
        <v>13.71</v>
      </c>
      <c r="AD40" s="31">
        <v>1.88</v>
      </c>
      <c r="AE40" s="31">
        <v>2.59</v>
      </c>
      <c r="AF40" s="31">
        <v>9.07</v>
      </c>
      <c r="AG40" s="32">
        <f>SUM(B40:AF40)</f>
        <v>245.69</v>
      </c>
      <c r="AH40" s="30">
        <f>SUM(AG22:AH22)</f>
        <v>533.18000000000006</v>
      </c>
      <c r="AI40" s="1"/>
      <c r="AJ40" s="1"/>
    </row>
    <row r="41" spans="1:36" x14ac:dyDescent="0.25">
      <c r="A41" t="s">
        <v>2</v>
      </c>
      <c r="B41" s="31">
        <v>8.86</v>
      </c>
      <c r="C41" s="31">
        <v>8.86</v>
      </c>
      <c r="D41" s="31">
        <v>8.86</v>
      </c>
      <c r="E41" s="31">
        <v>8.86</v>
      </c>
      <c r="F41" s="31">
        <v>2.61</v>
      </c>
      <c r="G41" s="31">
        <v>2.61</v>
      </c>
      <c r="H41" s="31">
        <v>2.61</v>
      </c>
      <c r="I41" s="31">
        <v>2.61</v>
      </c>
      <c r="J41" s="31">
        <v>2.61</v>
      </c>
      <c r="K41" s="31">
        <v>2.61</v>
      </c>
      <c r="L41" s="31">
        <v>2.61</v>
      </c>
      <c r="M41" s="31">
        <v>2.61</v>
      </c>
      <c r="N41" s="31">
        <v>2.61</v>
      </c>
      <c r="O41" s="31">
        <v>2.61</v>
      </c>
      <c r="P41" s="31">
        <v>2.61</v>
      </c>
      <c r="Q41" s="31">
        <v>2.61</v>
      </c>
      <c r="R41" s="31">
        <v>2.61</v>
      </c>
      <c r="S41" s="31">
        <v>7</v>
      </c>
      <c r="T41" s="31">
        <v>7</v>
      </c>
      <c r="U41" s="31">
        <v>7</v>
      </c>
      <c r="V41" s="31">
        <v>7</v>
      </c>
      <c r="W41" s="31">
        <v>7</v>
      </c>
      <c r="X41" s="31">
        <v>7</v>
      </c>
      <c r="Y41" s="31">
        <v>4.3600000000000003</v>
      </c>
      <c r="Z41" s="31">
        <v>4.3899999999999997</v>
      </c>
      <c r="AA41" s="31">
        <v>4.3899999999999997</v>
      </c>
      <c r="AB41" s="31">
        <v>4.3899999999999997</v>
      </c>
      <c r="AC41" s="31">
        <v>4.3899999999999997</v>
      </c>
      <c r="AD41" s="31">
        <v>4.3899999999999997</v>
      </c>
      <c r="AE41" s="31">
        <v>4.3899999999999997</v>
      </c>
      <c r="AF41" s="31">
        <v>4.3899999999999997</v>
      </c>
      <c r="AG41" s="32">
        <f>SUM(B41:AF41)</f>
        <v>146.45999999999992</v>
      </c>
      <c r="AH41" s="2">
        <f>SUM(AG23:AH23)</f>
        <v>275</v>
      </c>
      <c r="AI41" s="2">
        <v>421.46</v>
      </c>
      <c r="AJ41" s="2">
        <f>SUM(AG41:AH41)-AI41</f>
        <v>0</v>
      </c>
    </row>
    <row r="42" spans="1:36" x14ac:dyDescent="0.25">
      <c r="A42" s="8" t="s">
        <v>4</v>
      </c>
      <c r="B42" s="22">
        <f>SUM(B40-B41)</f>
        <v>2.99</v>
      </c>
      <c r="C42" s="22">
        <f t="shared" ref="C42:AE42" si="9">SUM(C40-C41)</f>
        <v>-3.4999999999999991</v>
      </c>
      <c r="D42" s="22">
        <f t="shared" si="9"/>
        <v>6.4700000000000006</v>
      </c>
      <c r="E42" s="22">
        <f t="shared" si="9"/>
        <v>12.71</v>
      </c>
      <c r="F42" s="22">
        <f t="shared" si="9"/>
        <v>-0.1599999999999997</v>
      </c>
      <c r="G42" s="22">
        <f t="shared" si="9"/>
        <v>1.7799999999999998</v>
      </c>
      <c r="H42" s="22">
        <f t="shared" si="9"/>
        <v>9.76</v>
      </c>
      <c r="I42" s="22">
        <f t="shared" si="9"/>
        <v>3.06</v>
      </c>
      <c r="J42" s="22">
        <f t="shared" si="9"/>
        <v>-0.71</v>
      </c>
      <c r="K42" s="22">
        <f t="shared" si="9"/>
        <v>2.86</v>
      </c>
      <c r="L42" s="22">
        <f t="shared" si="9"/>
        <v>0.28000000000000025</v>
      </c>
      <c r="M42" s="22">
        <f t="shared" si="9"/>
        <v>-0.5</v>
      </c>
      <c r="N42" s="22">
        <f t="shared" si="9"/>
        <v>-1.98</v>
      </c>
      <c r="O42" s="22">
        <f t="shared" si="9"/>
        <v>6.32</v>
      </c>
      <c r="P42" s="22">
        <f t="shared" si="9"/>
        <v>-0.95</v>
      </c>
      <c r="Q42" s="22">
        <f t="shared" si="9"/>
        <v>-0.13999999999999968</v>
      </c>
      <c r="R42" s="22">
        <f t="shared" si="9"/>
        <v>-0.20999999999999996</v>
      </c>
      <c r="S42" s="22">
        <f t="shared" si="9"/>
        <v>-4.59</v>
      </c>
      <c r="T42" s="22">
        <f t="shared" si="9"/>
        <v>6.91</v>
      </c>
      <c r="U42" s="22">
        <f t="shared" si="9"/>
        <v>2.9499999999999993</v>
      </c>
      <c r="V42" s="22">
        <f t="shared" si="9"/>
        <v>9.23</v>
      </c>
      <c r="W42" s="22">
        <f t="shared" si="9"/>
        <v>8.35</v>
      </c>
      <c r="X42" s="22">
        <f t="shared" si="9"/>
        <v>8.16</v>
      </c>
      <c r="Y42" s="22">
        <f t="shared" si="9"/>
        <v>13.66</v>
      </c>
      <c r="Z42" s="22">
        <f t="shared" si="9"/>
        <v>0.66999999999999993</v>
      </c>
      <c r="AA42" s="22">
        <f t="shared" si="9"/>
        <v>7.9300000000000006</v>
      </c>
      <c r="AB42" s="22">
        <f t="shared" si="9"/>
        <v>-1.8099999999999996</v>
      </c>
      <c r="AC42" s="22">
        <f t="shared" si="9"/>
        <v>9.32</v>
      </c>
      <c r="AD42" s="22">
        <f t="shared" si="9"/>
        <v>-2.5099999999999998</v>
      </c>
      <c r="AE42" s="22">
        <f t="shared" si="9"/>
        <v>-1.7999999999999998</v>
      </c>
      <c r="AF42" s="22">
        <f t="shared" ref="AF42:AG42" si="10">SUM(AF40-AF41)</f>
        <v>4.6800000000000006</v>
      </c>
      <c r="AG42" s="22">
        <f t="shared" si="10"/>
        <v>99.230000000000075</v>
      </c>
      <c r="AH42" s="44">
        <f>SUM(AG24:AH24)</f>
        <v>258.18000000000006</v>
      </c>
      <c r="AI42" s="9"/>
    </row>
    <row r="43" spans="1:36" x14ac:dyDescent="0.25">
      <c r="A43" t="s">
        <v>7</v>
      </c>
      <c r="B43" s="15">
        <f>SUM(B42/B39)</f>
        <v>8.3055555555555556E-3</v>
      </c>
      <c r="C43" s="21">
        <f t="shared" ref="C43:AE43" si="11">SUM(C42/C39)</f>
        <v>-9.7222222222222189E-3</v>
      </c>
      <c r="D43" s="15">
        <f t="shared" si="11"/>
        <v>1.7972222222222223E-2</v>
      </c>
      <c r="E43" s="15">
        <f t="shared" si="11"/>
        <v>3.5305555555555555E-2</v>
      </c>
      <c r="F43" s="21">
        <f t="shared" si="11"/>
        <v>-4.444444444444436E-4</v>
      </c>
      <c r="G43" s="41">
        <f t="shared" si="11"/>
        <v>4.944444444444444E-3</v>
      </c>
      <c r="H43" s="15">
        <f t="shared" si="11"/>
        <v>2.711111111111111E-2</v>
      </c>
      <c r="I43" s="15">
        <f t="shared" si="11"/>
        <v>8.5000000000000006E-3</v>
      </c>
      <c r="J43" s="21">
        <f t="shared" si="11"/>
        <v>-1.972222222222222E-3</v>
      </c>
      <c r="K43" s="15">
        <f t="shared" si="11"/>
        <v>7.9444444444444449E-3</v>
      </c>
      <c r="L43" s="15">
        <f t="shared" si="11"/>
        <v>7.7777777777777849E-4</v>
      </c>
      <c r="M43" s="21">
        <f t="shared" si="11"/>
        <v>-1.3888888888888889E-3</v>
      </c>
      <c r="N43" s="21">
        <f t="shared" si="11"/>
        <v>-5.4999999999999997E-3</v>
      </c>
      <c r="O43" s="15">
        <f t="shared" si="11"/>
        <v>1.7555555555555557E-2</v>
      </c>
      <c r="P43" s="21">
        <f t="shared" si="11"/>
        <v>-2.638888888888889E-3</v>
      </c>
      <c r="Q43" s="21">
        <f t="shared" si="11"/>
        <v>-3.88888888888888E-4</v>
      </c>
      <c r="R43" s="21">
        <f t="shared" si="11"/>
        <v>-5.8333333333333327E-4</v>
      </c>
      <c r="S43" s="21">
        <f t="shared" si="11"/>
        <v>-1.2749999999999999E-2</v>
      </c>
      <c r="T43" s="41">
        <f t="shared" si="11"/>
        <v>1.2796296296296297E-2</v>
      </c>
      <c r="U43" s="41">
        <f t="shared" si="11"/>
        <v>5.462962962962962E-3</v>
      </c>
      <c r="V43" s="41">
        <f t="shared" si="11"/>
        <v>1.7092592592592593E-2</v>
      </c>
      <c r="W43" s="41">
        <f t="shared" si="11"/>
        <v>1.5462962962962963E-2</v>
      </c>
      <c r="X43" s="41">
        <f t="shared" si="11"/>
        <v>1.5111111111111112E-2</v>
      </c>
      <c r="Y43" s="41">
        <f t="shared" si="11"/>
        <v>2.5296296296296296E-2</v>
      </c>
      <c r="Z43" s="41">
        <f t="shared" si="11"/>
        <v>1.2407407407407406E-3</v>
      </c>
      <c r="AA43" s="41">
        <f t="shared" si="11"/>
        <v>1.4685185185185187E-2</v>
      </c>
      <c r="AB43" s="21">
        <f t="shared" si="11"/>
        <v>-3.3518518518518511E-3</v>
      </c>
      <c r="AC43" s="41">
        <f t="shared" si="11"/>
        <v>1.7259259259259259E-2</v>
      </c>
      <c r="AD43" s="21">
        <f t="shared" si="11"/>
        <v>-4.6481481481481478E-3</v>
      </c>
      <c r="AE43" s="41">
        <f t="shared" si="11"/>
        <v>-3.3333333333333331E-3</v>
      </c>
      <c r="AF43" s="41">
        <f t="shared" ref="AF43:AG43" si="12">SUM(AF42/AF39)</f>
        <v>8.666666666666668E-3</v>
      </c>
      <c r="AG43" s="17">
        <f t="shared" si="12"/>
        <v>0.2756388888888891</v>
      </c>
      <c r="AH43" s="1"/>
      <c r="AI43" s="1"/>
    </row>
    <row r="44" spans="1:36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"/>
      <c r="AI44" s="1"/>
    </row>
    <row r="45" spans="1:36" x14ac:dyDescent="0.25">
      <c r="A45" t="s">
        <v>8</v>
      </c>
      <c r="B45" s="15">
        <f>SUM(B41/B39)</f>
        <v>2.4611111111111108E-2</v>
      </c>
      <c r="C45" s="15">
        <f t="shared" ref="C45:AE45" si="13">SUM(C41/C39)</f>
        <v>2.4611111111111108E-2</v>
      </c>
      <c r="D45" s="15">
        <f t="shared" si="13"/>
        <v>2.4611111111111108E-2</v>
      </c>
      <c r="E45" s="15">
        <f t="shared" si="13"/>
        <v>2.4611111111111108E-2</v>
      </c>
      <c r="F45" s="15">
        <f t="shared" si="13"/>
        <v>7.2499999999999995E-3</v>
      </c>
      <c r="G45" s="15">
        <f t="shared" si="13"/>
        <v>7.2499999999999995E-3</v>
      </c>
      <c r="H45" s="15">
        <f t="shared" si="13"/>
        <v>7.2499999999999995E-3</v>
      </c>
      <c r="I45" s="15">
        <f t="shared" si="13"/>
        <v>7.2499999999999995E-3</v>
      </c>
      <c r="J45" s="15">
        <f t="shared" si="13"/>
        <v>7.2499999999999995E-3</v>
      </c>
      <c r="K45" s="15">
        <f t="shared" si="13"/>
        <v>7.2499999999999995E-3</v>
      </c>
      <c r="L45" s="15">
        <f t="shared" si="13"/>
        <v>7.2499999999999995E-3</v>
      </c>
      <c r="M45" s="15">
        <f t="shared" si="13"/>
        <v>7.2499999999999995E-3</v>
      </c>
      <c r="N45" s="15">
        <f t="shared" si="13"/>
        <v>7.2499999999999995E-3</v>
      </c>
      <c r="O45" s="15">
        <f t="shared" si="13"/>
        <v>7.2499999999999995E-3</v>
      </c>
      <c r="P45" s="15">
        <f t="shared" si="13"/>
        <v>7.2499999999999995E-3</v>
      </c>
      <c r="Q45" s="15">
        <f t="shared" si="13"/>
        <v>7.2499999999999995E-3</v>
      </c>
      <c r="R45" s="15">
        <f t="shared" si="13"/>
        <v>7.2499999999999995E-3</v>
      </c>
      <c r="S45" s="15">
        <f t="shared" si="13"/>
        <v>1.9444444444444445E-2</v>
      </c>
      <c r="T45" s="15">
        <f t="shared" si="13"/>
        <v>1.2962962962962963E-2</v>
      </c>
      <c r="U45" s="15">
        <f t="shared" si="13"/>
        <v>1.2962962962962963E-2</v>
      </c>
      <c r="V45" s="15">
        <f t="shared" si="13"/>
        <v>1.2962962962962963E-2</v>
      </c>
      <c r="W45" s="15">
        <f t="shared" si="13"/>
        <v>1.2962962962962963E-2</v>
      </c>
      <c r="X45" s="15">
        <f t="shared" si="13"/>
        <v>1.2962962962962963E-2</v>
      </c>
      <c r="Y45" s="15">
        <f t="shared" si="13"/>
        <v>8.0740740740740755E-3</v>
      </c>
      <c r="Z45" s="15">
        <f t="shared" si="13"/>
        <v>8.129629629629629E-3</v>
      </c>
      <c r="AA45" s="15">
        <f t="shared" si="13"/>
        <v>8.129629629629629E-3</v>
      </c>
      <c r="AB45" s="15">
        <f t="shared" si="13"/>
        <v>8.129629629629629E-3</v>
      </c>
      <c r="AC45" s="15">
        <f t="shared" si="13"/>
        <v>8.129629629629629E-3</v>
      </c>
      <c r="AD45" s="15">
        <f t="shared" si="13"/>
        <v>8.129629629629629E-3</v>
      </c>
      <c r="AE45" s="15">
        <f t="shared" si="13"/>
        <v>8.129629629629629E-3</v>
      </c>
      <c r="AF45" s="15">
        <f t="shared" ref="AF45:AG45" si="14">SUM(AF41/AF39)</f>
        <v>8.129629629629629E-3</v>
      </c>
      <c r="AG45" s="17">
        <f t="shared" si="14"/>
        <v>0.4068333333333331</v>
      </c>
      <c r="AH45" s="1"/>
      <c r="AI45" s="1"/>
    </row>
    <row r="46" spans="1:36" x14ac:dyDescent="0.25">
      <c r="Y46" s="1"/>
      <c r="Z46" s="1"/>
      <c r="AA46" s="1"/>
      <c r="AG46" s="1"/>
      <c r="AH46" s="1"/>
      <c r="AI46" s="1"/>
    </row>
    <row r="47" spans="1:36" x14ac:dyDescent="0.25">
      <c r="A47" t="s">
        <v>19</v>
      </c>
      <c r="K47" s="29"/>
      <c r="W47" s="29"/>
      <c r="X47" s="1"/>
      <c r="Y47" s="1"/>
      <c r="Z47" s="1"/>
      <c r="AA47" s="1"/>
      <c r="AG47" s="29">
        <f>SUM(AG43/'AI Marketing'!A40)</f>
        <v>8.8915770609319066E-3</v>
      </c>
      <c r="AH47" s="1"/>
      <c r="AI47" s="1"/>
    </row>
    <row r="48" spans="1:36" x14ac:dyDescent="0.25">
      <c r="W48" s="1"/>
      <c r="X48" s="1"/>
      <c r="Y48" s="1"/>
      <c r="Z48" s="1"/>
      <c r="AA48" s="1"/>
      <c r="AG48" s="1"/>
      <c r="AH48" s="1"/>
      <c r="AI48" s="1"/>
    </row>
    <row r="49" spans="1:36" x14ac:dyDescent="0.25">
      <c r="A49" t="s">
        <v>20</v>
      </c>
      <c r="K49" s="29"/>
      <c r="W49" s="29"/>
      <c r="X49" s="1"/>
      <c r="Y49" s="1"/>
      <c r="Z49" s="1"/>
      <c r="AA49" s="1"/>
      <c r="AG49" s="29">
        <f>SUM(AG47*30)</f>
        <v>0.26674731182795719</v>
      </c>
      <c r="AH49" s="1"/>
      <c r="AI49" s="1"/>
    </row>
    <row r="51" spans="1:36" x14ac:dyDescent="0.25">
      <c r="A51" t="s">
        <v>24</v>
      </c>
      <c r="B51" s="40">
        <v>0</v>
      </c>
      <c r="C51" s="40">
        <v>10</v>
      </c>
      <c r="D51" s="39">
        <v>25</v>
      </c>
      <c r="E51" s="39">
        <v>10</v>
      </c>
      <c r="F51" s="40">
        <v>0</v>
      </c>
      <c r="G51" s="39">
        <v>20</v>
      </c>
      <c r="H51" s="40">
        <v>0</v>
      </c>
      <c r="I51" s="39">
        <v>10</v>
      </c>
      <c r="J51" s="39">
        <v>10</v>
      </c>
      <c r="K51" s="39">
        <v>15</v>
      </c>
      <c r="L51" s="39">
        <v>10</v>
      </c>
      <c r="M51" s="39">
        <v>10</v>
      </c>
      <c r="N51" s="40">
        <v>0</v>
      </c>
      <c r="O51" s="39">
        <v>10</v>
      </c>
      <c r="P51" s="39">
        <v>10</v>
      </c>
      <c r="Q51" s="39">
        <v>10</v>
      </c>
      <c r="R51" s="39">
        <v>10</v>
      </c>
      <c r="S51" s="39">
        <v>20</v>
      </c>
      <c r="T51" s="30">
        <v>0</v>
      </c>
      <c r="U51" s="30">
        <v>45</v>
      </c>
      <c r="V51" s="30">
        <v>0</v>
      </c>
      <c r="W51" s="30">
        <v>15</v>
      </c>
      <c r="X51" s="30">
        <v>10</v>
      </c>
      <c r="Y51" s="30">
        <v>0</v>
      </c>
      <c r="Z51" s="30">
        <v>10</v>
      </c>
      <c r="AA51" s="30">
        <v>20</v>
      </c>
      <c r="AB51" s="30">
        <v>10</v>
      </c>
      <c r="AC51" s="30">
        <v>10</v>
      </c>
      <c r="AD51" s="30">
        <v>20</v>
      </c>
      <c r="AE51" s="30">
        <v>0</v>
      </c>
      <c r="AF51" s="30">
        <v>0</v>
      </c>
      <c r="AG51" s="30">
        <f>SUM(B51:AF51)</f>
        <v>320</v>
      </c>
      <c r="AH51" s="30"/>
      <c r="AI51" s="30"/>
      <c r="AJ51" s="23"/>
    </row>
    <row r="53" spans="1:36" x14ac:dyDescent="0.25">
      <c r="A53" s="34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1:36" x14ac:dyDescent="0.25">
      <c r="A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1:36" x14ac:dyDescent="0.25">
      <c r="A55" s="49" t="s">
        <v>0</v>
      </c>
      <c r="B55" s="7">
        <v>44562</v>
      </c>
      <c r="C55" s="7">
        <v>44563</v>
      </c>
      <c r="D55" s="7">
        <v>44564</v>
      </c>
      <c r="E55" s="7">
        <v>44565</v>
      </c>
      <c r="F55" s="7">
        <v>44566</v>
      </c>
      <c r="G55" s="7">
        <v>44567</v>
      </c>
      <c r="H55" s="7">
        <v>44568</v>
      </c>
      <c r="I55" s="7">
        <v>44569</v>
      </c>
      <c r="J55" s="7">
        <v>44570</v>
      </c>
      <c r="K55" s="7">
        <v>44571</v>
      </c>
      <c r="L55" s="7">
        <v>44572</v>
      </c>
      <c r="M55" s="7">
        <v>44573</v>
      </c>
      <c r="N55" s="7">
        <v>44574</v>
      </c>
      <c r="O55" s="7">
        <v>44575</v>
      </c>
      <c r="P55" s="7">
        <v>44576</v>
      </c>
      <c r="Q55" s="7">
        <v>44577</v>
      </c>
      <c r="R55" s="7">
        <v>44578</v>
      </c>
      <c r="S55" s="7">
        <v>44579</v>
      </c>
      <c r="T55" s="7">
        <v>44580</v>
      </c>
      <c r="U55" s="7">
        <v>44581</v>
      </c>
      <c r="V55" s="7">
        <v>44582</v>
      </c>
      <c r="W55" s="7">
        <v>44583</v>
      </c>
      <c r="X55" s="7">
        <v>44584</v>
      </c>
      <c r="Y55" s="7">
        <v>44585</v>
      </c>
      <c r="Z55" s="7">
        <v>44586</v>
      </c>
      <c r="AA55" s="7">
        <v>44587</v>
      </c>
      <c r="AB55" s="7">
        <v>44588</v>
      </c>
      <c r="AC55" s="7">
        <v>44589</v>
      </c>
      <c r="AD55" s="7">
        <v>44590</v>
      </c>
      <c r="AE55" s="7">
        <v>44591</v>
      </c>
      <c r="AF55" s="7">
        <v>44592</v>
      </c>
      <c r="AG55" s="9" t="s">
        <v>13</v>
      </c>
      <c r="AH55" s="2" t="s">
        <v>28</v>
      </c>
      <c r="AI55" s="50" t="s">
        <v>16</v>
      </c>
      <c r="AJ55" s="50" t="s">
        <v>17</v>
      </c>
    </row>
    <row r="56" spans="1:36" x14ac:dyDescent="0.25">
      <c r="A56" s="28"/>
      <c r="B56" s="7"/>
      <c r="C56" s="7"/>
      <c r="D56" s="7"/>
      <c r="E56" s="7"/>
      <c r="F56" s="7"/>
      <c r="G56" s="7"/>
      <c r="H56" s="7"/>
      <c r="I56" s="7"/>
      <c r="J56" s="7"/>
      <c r="K56" s="50"/>
      <c r="L56" s="50"/>
      <c r="M56" s="50"/>
      <c r="N56" s="50"/>
      <c r="O56" s="50"/>
      <c r="P56" s="50"/>
      <c r="Q56" s="50"/>
      <c r="R56" s="50"/>
      <c r="S56" s="50"/>
      <c r="T56" s="50"/>
      <c r="W56" s="50"/>
      <c r="X56" s="50"/>
      <c r="Y56" s="50"/>
      <c r="Z56" s="50"/>
      <c r="AA56" s="50"/>
      <c r="AG56" s="50"/>
      <c r="AH56" s="50"/>
      <c r="AI56" s="50"/>
      <c r="AJ56" s="50"/>
    </row>
    <row r="57" spans="1:36" x14ac:dyDescent="0.25">
      <c r="A57" s="11" t="s">
        <v>5</v>
      </c>
      <c r="B57" s="12">
        <v>540</v>
      </c>
      <c r="C57" s="12">
        <v>540</v>
      </c>
      <c r="D57" s="12">
        <v>540</v>
      </c>
      <c r="E57" s="12">
        <v>540</v>
      </c>
      <c r="F57" s="12">
        <v>540</v>
      </c>
      <c r="G57" s="12">
        <v>540</v>
      </c>
      <c r="H57" s="12">
        <v>540</v>
      </c>
      <c r="I57" s="12">
        <v>540</v>
      </c>
      <c r="J57" s="12">
        <v>540</v>
      </c>
      <c r="K57" s="12">
        <v>540</v>
      </c>
      <c r="L57" s="12">
        <v>540</v>
      </c>
      <c r="M57" s="12">
        <v>540</v>
      </c>
      <c r="N57" s="12">
        <v>540</v>
      </c>
      <c r="O57" s="12">
        <v>540</v>
      </c>
      <c r="P57" s="12">
        <v>540</v>
      </c>
      <c r="Q57" s="12">
        <v>540</v>
      </c>
      <c r="R57" s="12">
        <v>540</v>
      </c>
      <c r="S57" s="12">
        <v>540</v>
      </c>
      <c r="T57" s="12">
        <v>540</v>
      </c>
      <c r="U57" s="12">
        <v>540</v>
      </c>
      <c r="V57" s="12">
        <v>540</v>
      </c>
      <c r="W57" s="12">
        <v>540</v>
      </c>
      <c r="X57" s="12">
        <v>540</v>
      </c>
      <c r="Y57" s="12">
        <v>540</v>
      </c>
      <c r="Z57" s="12">
        <v>540</v>
      </c>
      <c r="AA57" s="12">
        <v>540</v>
      </c>
      <c r="AB57" s="12">
        <v>540</v>
      </c>
      <c r="AC57" s="12">
        <v>540</v>
      </c>
      <c r="AD57" s="12">
        <v>540</v>
      </c>
      <c r="AE57" s="12">
        <v>540</v>
      </c>
      <c r="AF57" s="12">
        <v>540</v>
      </c>
      <c r="AG57" s="13">
        <f>SUM(B57)</f>
        <v>540</v>
      </c>
      <c r="AH57" s="50"/>
      <c r="AI57" s="50"/>
      <c r="AJ57" s="50"/>
    </row>
    <row r="58" spans="1:36" x14ac:dyDescent="0.25">
      <c r="A58" t="s">
        <v>3</v>
      </c>
      <c r="B58" s="31">
        <v>9.5299999999999994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2">
        <f>SUM(B58:AF58)</f>
        <v>9.5299999999999994</v>
      </c>
      <c r="AH58" s="30">
        <f>SUM(AG40:AH40)</f>
        <v>778.87000000000012</v>
      </c>
      <c r="AI58" s="50"/>
      <c r="AJ58" s="50"/>
    </row>
    <row r="59" spans="1:36" x14ac:dyDescent="0.25">
      <c r="A59" t="s">
        <v>2</v>
      </c>
      <c r="B59" s="31">
        <v>4.3899999999999997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2">
        <f>SUM(B59:AF59)</f>
        <v>4.3899999999999997</v>
      </c>
      <c r="AH59" s="2">
        <f>SUM(AG41:AH41)</f>
        <v>421.45999999999992</v>
      </c>
      <c r="AI59" s="2">
        <v>425.85</v>
      </c>
      <c r="AJ59" s="2">
        <f>SUM(AG59:AH59)-AI59</f>
        <v>0</v>
      </c>
    </row>
    <row r="60" spans="1:36" x14ac:dyDescent="0.25">
      <c r="A60" s="8" t="s">
        <v>4</v>
      </c>
      <c r="B60" s="22">
        <f>SUM(B58-B59)</f>
        <v>5.14</v>
      </c>
      <c r="C60" s="22">
        <f t="shared" ref="C60:AG60" si="15">SUM(C58-C59)</f>
        <v>0</v>
      </c>
      <c r="D60" s="22">
        <f t="shared" si="15"/>
        <v>0</v>
      </c>
      <c r="E60" s="22">
        <f t="shared" si="15"/>
        <v>0</v>
      </c>
      <c r="F60" s="22">
        <f t="shared" si="15"/>
        <v>0</v>
      </c>
      <c r="G60" s="22">
        <f t="shared" si="15"/>
        <v>0</v>
      </c>
      <c r="H60" s="22">
        <f t="shared" si="15"/>
        <v>0</v>
      </c>
      <c r="I60" s="22">
        <f t="shared" si="15"/>
        <v>0</v>
      </c>
      <c r="J60" s="22">
        <f t="shared" si="15"/>
        <v>0</v>
      </c>
      <c r="K60" s="22">
        <f t="shared" si="15"/>
        <v>0</v>
      </c>
      <c r="L60" s="22">
        <f t="shared" si="15"/>
        <v>0</v>
      </c>
      <c r="M60" s="22">
        <f t="shared" si="15"/>
        <v>0</v>
      </c>
      <c r="N60" s="22">
        <f t="shared" si="15"/>
        <v>0</v>
      </c>
      <c r="O60" s="22">
        <f t="shared" si="15"/>
        <v>0</v>
      </c>
      <c r="P60" s="22">
        <f t="shared" si="15"/>
        <v>0</v>
      </c>
      <c r="Q60" s="22">
        <f t="shared" si="15"/>
        <v>0</v>
      </c>
      <c r="R60" s="22">
        <f t="shared" si="15"/>
        <v>0</v>
      </c>
      <c r="S60" s="22">
        <f t="shared" si="15"/>
        <v>0</v>
      </c>
      <c r="T60" s="22">
        <f t="shared" si="15"/>
        <v>0</v>
      </c>
      <c r="U60" s="22">
        <f t="shared" si="15"/>
        <v>0</v>
      </c>
      <c r="V60" s="22">
        <f t="shared" si="15"/>
        <v>0</v>
      </c>
      <c r="W60" s="22">
        <f t="shared" si="15"/>
        <v>0</v>
      </c>
      <c r="X60" s="22">
        <f t="shared" si="15"/>
        <v>0</v>
      </c>
      <c r="Y60" s="22">
        <f t="shared" si="15"/>
        <v>0</v>
      </c>
      <c r="Z60" s="22">
        <f t="shared" si="15"/>
        <v>0</v>
      </c>
      <c r="AA60" s="22">
        <f t="shared" si="15"/>
        <v>0</v>
      </c>
      <c r="AB60" s="22">
        <f t="shared" si="15"/>
        <v>0</v>
      </c>
      <c r="AC60" s="22">
        <f t="shared" si="15"/>
        <v>0</v>
      </c>
      <c r="AD60" s="22">
        <f t="shared" si="15"/>
        <v>0</v>
      </c>
      <c r="AE60" s="22">
        <f t="shared" si="15"/>
        <v>0</v>
      </c>
      <c r="AF60" s="22">
        <f t="shared" si="15"/>
        <v>0</v>
      </c>
      <c r="AG60" s="22">
        <f t="shared" si="15"/>
        <v>5.14</v>
      </c>
      <c r="AH60" s="44">
        <f>SUM(AG42:AH42)</f>
        <v>357.41000000000014</v>
      </c>
      <c r="AI60" s="9"/>
    </row>
    <row r="61" spans="1:36" x14ac:dyDescent="0.25">
      <c r="A61" t="s">
        <v>7</v>
      </c>
      <c r="B61" s="41">
        <f>SUM(B60/B57)</f>
        <v>9.5185185185185182E-3</v>
      </c>
      <c r="C61" s="41">
        <f t="shared" ref="C61:AG61" si="16">SUM(C60/C57)</f>
        <v>0</v>
      </c>
      <c r="D61" s="41">
        <f t="shared" si="16"/>
        <v>0</v>
      </c>
      <c r="E61" s="41">
        <f t="shared" si="16"/>
        <v>0</v>
      </c>
      <c r="F61" s="41">
        <f t="shared" si="16"/>
        <v>0</v>
      </c>
      <c r="G61" s="41">
        <f t="shared" si="16"/>
        <v>0</v>
      </c>
      <c r="H61" s="41">
        <f t="shared" si="16"/>
        <v>0</v>
      </c>
      <c r="I61" s="41">
        <f t="shared" si="16"/>
        <v>0</v>
      </c>
      <c r="J61" s="41">
        <f t="shared" si="16"/>
        <v>0</v>
      </c>
      <c r="K61" s="41">
        <f t="shared" si="16"/>
        <v>0</v>
      </c>
      <c r="L61" s="41">
        <f t="shared" si="16"/>
        <v>0</v>
      </c>
      <c r="M61" s="41">
        <f t="shared" si="16"/>
        <v>0</v>
      </c>
      <c r="N61" s="41">
        <f t="shared" si="16"/>
        <v>0</v>
      </c>
      <c r="O61" s="41">
        <f t="shared" si="16"/>
        <v>0</v>
      </c>
      <c r="P61" s="41">
        <f t="shared" si="16"/>
        <v>0</v>
      </c>
      <c r="Q61" s="41">
        <f t="shared" si="16"/>
        <v>0</v>
      </c>
      <c r="R61" s="41">
        <f t="shared" si="16"/>
        <v>0</v>
      </c>
      <c r="S61" s="41">
        <f t="shared" si="16"/>
        <v>0</v>
      </c>
      <c r="T61" s="41">
        <f t="shared" si="16"/>
        <v>0</v>
      </c>
      <c r="U61" s="41">
        <f t="shared" si="16"/>
        <v>0</v>
      </c>
      <c r="V61" s="41">
        <f t="shared" si="16"/>
        <v>0</v>
      </c>
      <c r="W61" s="41">
        <f t="shared" si="16"/>
        <v>0</v>
      </c>
      <c r="X61" s="41">
        <f t="shared" si="16"/>
        <v>0</v>
      </c>
      <c r="Y61" s="41">
        <f t="shared" si="16"/>
        <v>0</v>
      </c>
      <c r="Z61" s="41">
        <f t="shared" si="16"/>
        <v>0</v>
      </c>
      <c r="AA61" s="41">
        <f t="shared" si="16"/>
        <v>0</v>
      </c>
      <c r="AB61" s="41">
        <f t="shared" si="16"/>
        <v>0</v>
      </c>
      <c r="AC61" s="41">
        <f t="shared" si="16"/>
        <v>0</v>
      </c>
      <c r="AD61" s="41">
        <f t="shared" si="16"/>
        <v>0</v>
      </c>
      <c r="AE61" s="41">
        <f t="shared" si="16"/>
        <v>0</v>
      </c>
      <c r="AF61" s="41">
        <f t="shared" si="16"/>
        <v>0</v>
      </c>
      <c r="AG61" s="17">
        <f t="shared" si="16"/>
        <v>9.5185185185185182E-3</v>
      </c>
      <c r="AH61" s="50"/>
      <c r="AI61" s="50"/>
    </row>
    <row r="62" spans="1:36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50"/>
      <c r="AI62" s="50"/>
    </row>
    <row r="63" spans="1:36" x14ac:dyDescent="0.25">
      <c r="A63" t="s">
        <v>8</v>
      </c>
      <c r="B63" s="15">
        <f>SUM(B59/B57)</f>
        <v>8.129629629629629E-3</v>
      </c>
      <c r="C63" s="15">
        <f t="shared" ref="C63:AG63" si="17">SUM(C59/C57)</f>
        <v>0</v>
      </c>
      <c r="D63" s="15">
        <f t="shared" si="17"/>
        <v>0</v>
      </c>
      <c r="E63" s="15">
        <f t="shared" si="17"/>
        <v>0</v>
      </c>
      <c r="F63" s="15">
        <f t="shared" si="17"/>
        <v>0</v>
      </c>
      <c r="G63" s="15">
        <f t="shared" si="17"/>
        <v>0</v>
      </c>
      <c r="H63" s="15">
        <f t="shared" si="17"/>
        <v>0</v>
      </c>
      <c r="I63" s="15">
        <f t="shared" si="17"/>
        <v>0</v>
      </c>
      <c r="J63" s="15">
        <f t="shared" si="17"/>
        <v>0</v>
      </c>
      <c r="K63" s="15">
        <f t="shared" si="17"/>
        <v>0</v>
      </c>
      <c r="L63" s="15">
        <f t="shared" si="17"/>
        <v>0</v>
      </c>
      <c r="M63" s="15">
        <f t="shared" si="17"/>
        <v>0</v>
      </c>
      <c r="N63" s="15">
        <f t="shared" si="17"/>
        <v>0</v>
      </c>
      <c r="O63" s="15">
        <f t="shared" si="17"/>
        <v>0</v>
      </c>
      <c r="P63" s="15">
        <f t="shared" si="17"/>
        <v>0</v>
      </c>
      <c r="Q63" s="15">
        <f t="shared" si="17"/>
        <v>0</v>
      </c>
      <c r="R63" s="15">
        <f t="shared" si="17"/>
        <v>0</v>
      </c>
      <c r="S63" s="15">
        <f t="shared" si="17"/>
        <v>0</v>
      </c>
      <c r="T63" s="15">
        <f t="shared" si="17"/>
        <v>0</v>
      </c>
      <c r="U63" s="15">
        <f t="shared" si="17"/>
        <v>0</v>
      </c>
      <c r="V63" s="15">
        <f t="shared" si="17"/>
        <v>0</v>
      </c>
      <c r="W63" s="15">
        <f t="shared" si="17"/>
        <v>0</v>
      </c>
      <c r="X63" s="15">
        <f t="shared" si="17"/>
        <v>0</v>
      </c>
      <c r="Y63" s="15">
        <f t="shared" si="17"/>
        <v>0</v>
      </c>
      <c r="Z63" s="15">
        <f t="shared" si="17"/>
        <v>0</v>
      </c>
      <c r="AA63" s="15">
        <f t="shared" si="17"/>
        <v>0</v>
      </c>
      <c r="AB63" s="15">
        <f t="shared" si="17"/>
        <v>0</v>
      </c>
      <c r="AC63" s="15">
        <f t="shared" si="17"/>
        <v>0</v>
      </c>
      <c r="AD63" s="15">
        <f t="shared" si="17"/>
        <v>0</v>
      </c>
      <c r="AE63" s="15">
        <f t="shared" si="17"/>
        <v>0</v>
      </c>
      <c r="AF63" s="15">
        <f t="shared" si="17"/>
        <v>0</v>
      </c>
      <c r="AG63" s="17">
        <f t="shared" si="17"/>
        <v>8.129629629629629E-3</v>
      </c>
      <c r="AH63" s="50"/>
      <c r="AI63" s="50"/>
    </row>
    <row r="64" spans="1:36" x14ac:dyDescent="0.25"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Y64" s="50"/>
      <c r="Z64" s="50"/>
      <c r="AA64" s="50"/>
      <c r="AG64" s="50"/>
      <c r="AH64" s="50"/>
      <c r="AI64" s="50"/>
    </row>
    <row r="65" spans="1:36" x14ac:dyDescent="0.25">
      <c r="A65" t="s">
        <v>19</v>
      </c>
      <c r="D65" s="50"/>
      <c r="E65" s="50"/>
      <c r="F65" s="50"/>
      <c r="G65" s="50"/>
      <c r="H65" s="50"/>
      <c r="I65" s="50"/>
      <c r="J65" s="50"/>
      <c r="K65" s="29"/>
      <c r="L65" s="50"/>
      <c r="M65" s="50"/>
      <c r="N65" s="50"/>
      <c r="O65" s="50"/>
      <c r="P65" s="50"/>
      <c r="Q65" s="50"/>
      <c r="R65" s="50"/>
      <c r="S65" s="50"/>
      <c r="T65" s="50"/>
      <c r="W65" s="29"/>
      <c r="X65" s="50"/>
      <c r="Y65" s="50"/>
      <c r="Z65" s="50"/>
      <c r="AA65" s="50"/>
      <c r="AG65" s="29">
        <f>SUM(AG61/'AI Marketing'!A60)</f>
        <v>9.5185185185185182E-3</v>
      </c>
      <c r="AH65" s="50"/>
      <c r="AI65" s="50"/>
    </row>
    <row r="66" spans="1:36" x14ac:dyDescent="0.25"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W66" s="50"/>
      <c r="X66" s="50"/>
      <c r="Y66" s="50"/>
      <c r="Z66" s="50"/>
      <c r="AA66" s="50"/>
      <c r="AG66" s="50"/>
      <c r="AH66" s="50"/>
      <c r="AI66" s="50"/>
    </row>
    <row r="67" spans="1:36" x14ac:dyDescent="0.25">
      <c r="A67" t="s">
        <v>20</v>
      </c>
      <c r="D67" s="50"/>
      <c r="E67" s="50"/>
      <c r="F67" s="50"/>
      <c r="G67" s="50"/>
      <c r="H67" s="50"/>
      <c r="I67" s="50"/>
      <c r="J67" s="50"/>
      <c r="K67" s="29"/>
      <c r="L67" s="50"/>
      <c r="M67" s="50"/>
      <c r="N67" s="50"/>
      <c r="O67" s="50"/>
      <c r="P67" s="50"/>
      <c r="Q67" s="50"/>
      <c r="R67" s="50"/>
      <c r="S67" s="50"/>
      <c r="T67" s="50"/>
      <c r="W67" s="29"/>
      <c r="X67" s="50"/>
      <c r="Y67" s="50"/>
      <c r="Z67" s="50"/>
      <c r="AA67" s="50"/>
      <c r="AG67" s="29">
        <f>SUM(AG65*30)</f>
        <v>0.28555555555555556</v>
      </c>
      <c r="AH67" s="50"/>
      <c r="AI67" s="50"/>
    </row>
    <row r="68" spans="1:36" x14ac:dyDescent="0.25"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</row>
    <row r="69" spans="1:36" x14ac:dyDescent="0.25">
      <c r="A69" t="s">
        <v>24</v>
      </c>
      <c r="B69" s="23">
        <v>10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30">
        <f>SUM(B69:AF69)</f>
        <v>10</v>
      </c>
      <c r="AH69" s="30"/>
      <c r="AI69" s="30"/>
      <c r="AJ69" s="23"/>
    </row>
  </sheetData>
  <mergeCells count="4">
    <mergeCell ref="O1:P1"/>
    <mergeCell ref="Q1:R1"/>
    <mergeCell ref="O2:P2"/>
    <mergeCell ref="Q2:R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7E09-AEC2-4B17-8DF0-6ED3E1AC1451}">
  <dimension ref="A1:AM69"/>
  <sheetViews>
    <sheetView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RowHeight="15" x14ac:dyDescent="0.25"/>
  <cols>
    <col min="1" max="1" width="32.85546875" bestFit="1" customWidth="1"/>
    <col min="2" max="3" width="12.28515625" customWidth="1"/>
    <col min="4" max="4" width="10.42578125" style="1" bestFit="1" customWidth="1"/>
    <col min="5" max="5" width="10.140625" style="1" bestFit="1" customWidth="1"/>
    <col min="6" max="14" width="10.42578125" style="1" bestFit="1" customWidth="1"/>
    <col min="15" max="15" width="10.5703125" style="1" bestFit="1" customWidth="1"/>
    <col min="16" max="20" width="10.42578125" style="1" bestFit="1" customWidth="1"/>
    <col min="21" max="30" width="10.42578125" bestFit="1" customWidth="1"/>
    <col min="31" max="31" width="10.42578125" customWidth="1"/>
    <col min="32" max="32" width="10.42578125" bestFit="1" customWidth="1"/>
    <col min="33" max="33" width="10.140625" bestFit="1" customWidth="1"/>
    <col min="36" max="36" width="10.5703125" bestFit="1" customWidth="1"/>
  </cols>
  <sheetData>
    <row r="1" spans="1:39" x14ac:dyDescent="0.25">
      <c r="A1" t="s">
        <v>29</v>
      </c>
      <c r="B1" s="1"/>
      <c r="C1" s="1"/>
      <c r="O1" s="55" t="s">
        <v>31</v>
      </c>
      <c r="P1" s="55"/>
      <c r="Q1" s="55" t="s">
        <v>30</v>
      </c>
      <c r="R1" s="55"/>
      <c r="S1" s="1" t="s">
        <v>32</v>
      </c>
    </row>
    <row r="2" spans="1:39" x14ac:dyDescent="0.25">
      <c r="A2" s="46"/>
      <c r="B2" s="1"/>
      <c r="C2" s="1"/>
      <c r="O2" s="56"/>
      <c r="P2" s="55"/>
      <c r="Q2" s="56"/>
      <c r="R2" s="55"/>
    </row>
    <row r="3" spans="1:39" s="1" customFormat="1" x14ac:dyDescent="0.25">
      <c r="A3" s="6" t="s">
        <v>0</v>
      </c>
      <c r="B3" s="7">
        <v>44492</v>
      </c>
      <c r="C3" s="7">
        <v>44493</v>
      </c>
      <c r="D3" s="7">
        <v>44494</v>
      </c>
      <c r="E3" s="7">
        <v>44495</v>
      </c>
      <c r="F3" s="7">
        <v>44496</v>
      </c>
      <c r="G3" s="7">
        <v>44497</v>
      </c>
      <c r="H3" s="7">
        <v>44498</v>
      </c>
      <c r="I3" s="7">
        <v>44499</v>
      </c>
      <c r="J3" s="7">
        <v>44500</v>
      </c>
      <c r="K3" s="1" t="s">
        <v>13</v>
      </c>
      <c r="M3" s="1" t="s">
        <v>16</v>
      </c>
      <c r="O3" s="1" t="s">
        <v>17</v>
      </c>
    </row>
    <row r="4" spans="1:39" s="1" customFormat="1" x14ac:dyDescent="0.25">
      <c r="A4" s="28"/>
      <c r="B4" s="7"/>
      <c r="C4" s="7"/>
      <c r="D4" s="7"/>
      <c r="E4" s="7"/>
      <c r="F4" s="7"/>
      <c r="G4" s="7"/>
      <c r="H4" s="7"/>
      <c r="I4" s="7"/>
      <c r="J4" s="7"/>
    </row>
    <row r="5" spans="1:39" s="1" customFormat="1" x14ac:dyDescent="0.25">
      <c r="A5" s="11" t="s">
        <v>5</v>
      </c>
      <c r="B5" s="19">
        <v>275</v>
      </c>
      <c r="C5" s="19">
        <v>275</v>
      </c>
      <c r="D5" s="19">
        <v>275</v>
      </c>
      <c r="E5" s="19">
        <v>275</v>
      </c>
      <c r="F5" s="19">
        <v>275</v>
      </c>
      <c r="G5" s="19">
        <v>275</v>
      </c>
      <c r="H5" s="19">
        <v>275</v>
      </c>
      <c r="I5" s="19">
        <v>275</v>
      </c>
      <c r="J5" s="19">
        <v>275</v>
      </c>
      <c r="K5" s="19">
        <v>275</v>
      </c>
    </row>
    <row r="6" spans="1:39" s="1" customFormat="1" x14ac:dyDescent="0.25">
      <c r="A6" t="s">
        <v>3</v>
      </c>
      <c r="B6" s="19">
        <v>9.2799999999999994</v>
      </c>
      <c r="C6" s="19">
        <v>11.57</v>
      </c>
      <c r="D6" s="19">
        <v>9.02</v>
      </c>
      <c r="E6" s="19">
        <v>2.64</v>
      </c>
      <c r="F6" s="19">
        <v>7.72</v>
      </c>
      <c r="G6" s="19">
        <v>1.88</v>
      </c>
      <c r="H6" s="19">
        <v>17.190000000000001</v>
      </c>
      <c r="I6" s="19">
        <v>6.22</v>
      </c>
      <c r="J6" s="19">
        <v>7.44</v>
      </c>
      <c r="K6" s="18">
        <f>SUM(B6:J6)</f>
        <v>72.959999999999994</v>
      </c>
    </row>
    <row r="7" spans="1:39" x14ac:dyDescent="0.25">
      <c r="A7" t="s">
        <v>2</v>
      </c>
      <c r="B7" s="19">
        <v>11.22</v>
      </c>
      <c r="C7" s="19">
        <v>5.61</v>
      </c>
      <c r="D7" s="19">
        <v>5.61</v>
      </c>
      <c r="E7" s="19">
        <v>5.61</v>
      </c>
      <c r="F7" s="19">
        <v>5.61</v>
      </c>
      <c r="G7" s="19">
        <v>5.61</v>
      </c>
      <c r="H7" s="19">
        <v>5.61</v>
      </c>
      <c r="I7" s="19">
        <v>5.61</v>
      </c>
      <c r="J7" s="19">
        <v>5.61</v>
      </c>
      <c r="K7" s="18">
        <f>SUM(B7:J7)</f>
        <v>56.1</v>
      </c>
      <c r="M7" s="1">
        <v>56.1</v>
      </c>
      <c r="O7" s="2">
        <f>SUM(M7-K7)</f>
        <v>0</v>
      </c>
      <c r="R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55"/>
      <c r="AG7" s="55"/>
      <c r="AH7" s="55"/>
      <c r="AI7" s="55"/>
      <c r="AJ7" s="1"/>
      <c r="AK7" s="1"/>
    </row>
    <row r="8" spans="1:39" s="1" customFormat="1" x14ac:dyDescent="0.25">
      <c r="A8" s="8" t="s">
        <v>4</v>
      </c>
      <c r="B8" s="22">
        <f>SUM(B6-B7)</f>
        <v>-1.9400000000000013</v>
      </c>
      <c r="C8" s="22">
        <f t="shared" ref="C8:J8" si="0">SUM(C6-C7)</f>
        <v>5.96</v>
      </c>
      <c r="D8" s="22">
        <f t="shared" si="0"/>
        <v>3.4099999999999993</v>
      </c>
      <c r="E8" s="22">
        <f t="shared" si="0"/>
        <v>-2.97</v>
      </c>
      <c r="F8" s="22">
        <f t="shared" si="0"/>
        <v>2.1099999999999994</v>
      </c>
      <c r="G8" s="22">
        <f t="shared" si="0"/>
        <v>-3.7300000000000004</v>
      </c>
      <c r="H8" s="22">
        <f t="shared" si="0"/>
        <v>11.580000000000002</v>
      </c>
      <c r="I8" s="22">
        <f t="shared" si="0"/>
        <v>0.60999999999999943</v>
      </c>
      <c r="J8" s="22">
        <f t="shared" si="0"/>
        <v>1.83</v>
      </c>
      <c r="K8" s="20">
        <f t="shared" ref="K8" si="1">SUM(K6-K7)</f>
        <v>16.859999999999992</v>
      </c>
      <c r="L8" s="9"/>
      <c r="M8" s="9"/>
      <c r="N8" s="9"/>
      <c r="R8" s="46"/>
      <c r="AF8" s="56"/>
      <c r="AG8" s="55"/>
      <c r="AH8" s="56"/>
      <c r="AI8" s="55"/>
      <c r="AL8"/>
      <c r="AM8"/>
    </row>
    <row r="9" spans="1:39" s="1" customFormat="1" x14ac:dyDescent="0.25">
      <c r="A9" t="s">
        <v>7</v>
      </c>
      <c r="B9" s="21">
        <f>SUM(B8/B5)</f>
        <v>-7.0545454545454592E-3</v>
      </c>
      <c r="C9" s="15">
        <f t="shared" ref="C9:K9" si="2">SUM(C8/C5)</f>
        <v>2.1672727272727274E-2</v>
      </c>
      <c r="D9" s="15">
        <f t="shared" si="2"/>
        <v>1.2399999999999998E-2</v>
      </c>
      <c r="E9" s="21">
        <f t="shared" si="2"/>
        <v>-1.0800000000000001E-2</v>
      </c>
      <c r="F9" s="15">
        <f t="shared" si="2"/>
        <v>7.6727272727272703E-3</v>
      </c>
      <c r="G9" s="21">
        <f t="shared" si="2"/>
        <v>-1.3563636363636365E-2</v>
      </c>
      <c r="H9" s="15">
        <f t="shared" si="2"/>
        <v>4.2109090909090915E-2</v>
      </c>
      <c r="I9" s="15">
        <f t="shared" si="2"/>
        <v>2.2181818181818162E-3</v>
      </c>
      <c r="J9" s="15">
        <f t="shared" si="2"/>
        <v>6.6545454545454547E-3</v>
      </c>
      <c r="K9" s="17">
        <f t="shared" si="2"/>
        <v>6.1309090909090883E-2</v>
      </c>
    </row>
    <row r="10" spans="1:39" s="1" customFormat="1" x14ac:dyDescent="0.25">
      <c r="A10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39" x14ac:dyDescent="0.25">
      <c r="A11" t="s">
        <v>8</v>
      </c>
      <c r="B11" s="10">
        <f>SUM(B7/B5)</f>
        <v>4.0800000000000003E-2</v>
      </c>
      <c r="C11" s="10">
        <f t="shared" ref="C11:K11" si="3">SUM(C7/C5)</f>
        <v>2.0400000000000001E-2</v>
      </c>
      <c r="D11" s="10">
        <f t="shared" si="3"/>
        <v>2.0400000000000001E-2</v>
      </c>
      <c r="E11" s="10">
        <f t="shared" si="3"/>
        <v>2.0400000000000001E-2</v>
      </c>
      <c r="F11" s="10">
        <f t="shared" si="3"/>
        <v>2.0400000000000001E-2</v>
      </c>
      <c r="G11" s="10">
        <f t="shared" si="3"/>
        <v>2.0400000000000001E-2</v>
      </c>
      <c r="H11" s="10">
        <f t="shared" si="3"/>
        <v>2.0400000000000001E-2</v>
      </c>
      <c r="I11" s="10">
        <f t="shared" si="3"/>
        <v>2.0400000000000001E-2</v>
      </c>
      <c r="J11" s="10">
        <f t="shared" si="3"/>
        <v>2.0400000000000001E-2</v>
      </c>
      <c r="K11" s="5">
        <f t="shared" si="3"/>
        <v>0.20400000000000001</v>
      </c>
    </row>
    <row r="13" spans="1:39" x14ac:dyDescent="0.25">
      <c r="A13" t="s">
        <v>19</v>
      </c>
      <c r="K13" s="29">
        <f>SUM(K9/8)</f>
        <v>7.6636363636363603E-3</v>
      </c>
    </row>
    <row r="15" spans="1:39" x14ac:dyDescent="0.25">
      <c r="A15" t="s">
        <v>20</v>
      </c>
      <c r="K15" s="29">
        <f>SUM(K13*30)</f>
        <v>0.22990909090909081</v>
      </c>
    </row>
    <row r="17" spans="1:36" x14ac:dyDescent="0.25">
      <c r="A17" s="34"/>
    </row>
    <row r="18" spans="1:36" x14ac:dyDescent="0.25">
      <c r="A18" s="1"/>
    </row>
    <row r="19" spans="1:36" x14ac:dyDescent="0.25">
      <c r="A19" s="6" t="s">
        <v>0</v>
      </c>
      <c r="B19" s="7">
        <v>44501</v>
      </c>
      <c r="C19" s="7">
        <v>44502</v>
      </c>
      <c r="D19" s="7">
        <v>44503</v>
      </c>
      <c r="E19" s="7">
        <v>44504</v>
      </c>
      <c r="F19" s="7">
        <v>44505</v>
      </c>
      <c r="G19" s="7">
        <v>44506</v>
      </c>
      <c r="H19" s="7">
        <v>44507</v>
      </c>
      <c r="I19" s="7">
        <v>44508</v>
      </c>
      <c r="J19" s="7">
        <v>44509</v>
      </c>
      <c r="K19" s="7">
        <v>44510</v>
      </c>
      <c r="L19" s="7">
        <v>44511</v>
      </c>
      <c r="M19" s="7">
        <v>44512</v>
      </c>
      <c r="N19" s="7">
        <v>44513</v>
      </c>
      <c r="O19" s="7">
        <v>44514</v>
      </c>
      <c r="P19" s="7">
        <v>44515</v>
      </c>
      <c r="Q19" s="7">
        <v>44516</v>
      </c>
      <c r="R19" s="7">
        <v>44517</v>
      </c>
      <c r="S19" s="7">
        <v>44518</v>
      </c>
      <c r="T19" s="7">
        <v>44519</v>
      </c>
      <c r="U19" s="7">
        <v>44520</v>
      </c>
      <c r="V19" s="7">
        <v>44521</v>
      </c>
      <c r="W19" s="7">
        <v>44522</v>
      </c>
      <c r="X19" s="7">
        <v>44523</v>
      </c>
      <c r="Y19" s="7">
        <v>44524</v>
      </c>
      <c r="Z19" s="7">
        <v>44525</v>
      </c>
      <c r="AA19" s="7">
        <v>44526</v>
      </c>
      <c r="AB19" s="7">
        <v>44527</v>
      </c>
      <c r="AC19" s="7">
        <v>44528</v>
      </c>
      <c r="AD19" s="7">
        <v>44529</v>
      </c>
      <c r="AE19" s="7">
        <v>44530</v>
      </c>
      <c r="AF19" s="7"/>
      <c r="AG19" s="9" t="s">
        <v>13</v>
      </c>
      <c r="AH19" s="2" t="s">
        <v>28</v>
      </c>
      <c r="AI19" s="1" t="s">
        <v>16</v>
      </c>
      <c r="AJ19" s="1" t="s">
        <v>17</v>
      </c>
    </row>
    <row r="20" spans="1:36" x14ac:dyDescent="0.25">
      <c r="A20" s="28"/>
      <c r="B20" s="7"/>
      <c r="C20" s="7"/>
      <c r="D20" s="7"/>
      <c r="E20" s="7"/>
      <c r="F20" s="7"/>
      <c r="G20" s="7"/>
      <c r="H20" s="7"/>
      <c r="I20" s="7"/>
      <c r="J20" s="7"/>
      <c r="W20" s="1"/>
      <c r="X20" s="1"/>
      <c r="Y20" s="1"/>
      <c r="Z20" s="1"/>
      <c r="AA20" s="1"/>
      <c r="AG20" s="1"/>
      <c r="AH20" s="1"/>
      <c r="AI20" s="1"/>
      <c r="AJ20" s="1"/>
    </row>
    <row r="21" spans="1:36" x14ac:dyDescent="0.25">
      <c r="A21" s="11" t="s">
        <v>5</v>
      </c>
      <c r="B21" s="12">
        <v>275</v>
      </c>
      <c r="C21" s="12">
        <v>275</v>
      </c>
      <c r="D21" s="12">
        <v>275</v>
      </c>
      <c r="E21" s="12">
        <v>275</v>
      </c>
      <c r="F21" s="12">
        <v>275</v>
      </c>
      <c r="G21" s="12">
        <v>275</v>
      </c>
      <c r="H21" s="12">
        <v>275</v>
      </c>
      <c r="I21" s="12">
        <v>275</v>
      </c>
      <c r="J21" s="12">
        <v>275</v>
      </c>
      <c r="K21" s="12">
        <v>275</v>
      </c>
      <c r="L21" s="12">
        <v>275</v>
      </c>
      <c r="M21" s="12">
        <v>275</v>
      </c>
      <c r="N21" s="12">
        <v>275</v>
      </c>
      <c r="O21" s="12">
        <v>275</v>
      </c>
      <c r="P21" s="12">
        <v>275</v>
      </c>
      <c r="Q21" s="12">
        <v>275</v>
      </c>
      <c r="R21" s="12">
        <v>275</v>
      </c>
      <c r="S21" s="12">
        <v>275</v>
      </c>
      <c r="T21" s="12">
        <v>275</v>
      </c>
      <c r="U21" s="12">
        <v>275</v>
      </c>
      <c r="V21" s="12">
        <v>275</v>
      </c>
      <c r="W21" s="12">
        <v>275</v>
      </c>
      <c r="X21" s="12">
        <v>275</v>
      </c>
      <c r="Y21" s="12">
        <v>275</v>
      </c>
      <c r="Z21" s="12">
        <v>305</v>
      </c>
      <c r="AA21" s="12">
        <v>305</v>
      </c>
      <c r="AB21" s="12">
        <v>305</v>
      </c>
      <c r="AC21" s="12">
        <v>305</v>
      </c>
      <c r="AD21" s="12">
        <v>305</v>
      </c>
      <c r="AE21" s="12">
        <v>305</v>
      </c>
      <c r="AF21" s="12"/>
      <c r="AG21" s="13">
        <v>275</v>
      </c>
      <c r="AH21" s="1"/>
      <c r="AI21" s="1"/>
      <c r="AJ21" s="1"/>
    </row>
    <row r="22" spans="1:36" x14ac:dyDescent="0.25">
      <c r="A22" t="s">
        <v>3</v>
      </c>
      <c r="B22" s="31">
        <v>2.61</v>
      </c>
      <c r="C22" s="31">
        <v>7.32</v>
      </c>
      <c r="D22" s="31">
        <v>6.91</v>
      </c>
      <c r="E22" s="31">
        <v>18.79</v>
      </c>
      <c r="F22" s="31">
        <v>4.18</v>
      </c>
      <c r="G22" s="31">
        <v>10.43</v>
      </c>
      <c r="H22" s="31">
        <v>15.51</v>
      </c>
      <c r="I22" s="31">
        <v>11.08</v>
      </c>
      <c r="J22" s="31">
        <v>18.86</v>
      </c>
      <c r="K22" s="31">
        <v>16.45</v>
      </c>
      <c r="L22" s="31">
        <v>4.12</v>
      </c>
      <c r="M22" s="31">
        <v>7.08</v>
      </c>
      <c r="N22" s="31">
        <v>18.32</v>
      </c>
      <c r="O22" s="31">
        <v>10.54</v>
      </c>
      <c r="P22" s="31">
        <v>8.59</v>
      </c>
      <c r="Q22" s="31">
        <v>17.899999999999999</v>
      </c>
      <c r="R22" s="31">
        <v>3.2</v>
      </c>
      <c r="S22" s="31">
        <v>4.4400000000000004</v>
      </c>
      <c r="T22" s="31">
        <v>5.84</v>
      </c>
      <c r="U22" s="31">
        <v>2.81</v>
      </c>
      <c r="V22" s="31">
        <v>13.09</v>
      </c>
      <c r="W22" s="31">
        <v>12.14</v>
      </c>
      <c r="X22" s="31">
        <v>8.98</v>
      </c>
      <c r="Y22" s="31">
        <v>10.36</v>
      </c>
      <c r="Z22" s="31">
        <v>5.38</v>
      </c>
      <c r="AA22" s="31">
        <v>17.46</v>
      </c>
      <c r="AB22" s="31">
        <v>12.86</v>
      </c>
      <c r="AC22" s="31">
        <v>22.21</v>
      </c>
      <c r="AD22" s="31">
        <v>15.62</v>
      </c>
      <c r="AE22" s="31">
        <v>15.23</v>
      </c>
      <c r="AF22" s="31"/>
      <c r="AG22" s="32">
        <f>SUM(B22:AF22)</f>
        <v>328.30999999999995</v>
      </c>
      <c r="AH22" s="30">
        <f>SUM(K6)</f>
        <v>72.959999999999994</v>
      </c>
      <c r="AI22" s="1"/>
      <c r="AJ22" s="1"/>
    </row>
    <row r="23" spans="1:36" x14ac:dyDescent="0.25">
      <c r="A23" t="s">
        <v>2</v>
      </c>
      <c r="B23" s="31">
        <v>5.61</v>
      </c>
      <c r="C23" s="31">
        <v>5.61</v>
      </c>
      <c r="D23" s="31">
        <v>5.61</v>
      </c>
      <c r="E23" s="31">
        <v>5.61</v>
      </c>
      <c r="F23" s="31">
        <v>5.61</v>
      </c>
      <c r="G23" s="31">
        <v>5.61</v>
      </c>
      <c r="H23" s="31">
        <v>5.61</v>
      </c>
      <c r="I23" s="31">
        <v>5.61</v>
      </c>
      <c r="J23" s="31">
        <v>5.61</v>
      </c>
      <c r="K23" s="31">
        <v>5.61</v>
      </c>
      <c r="L23" s="31">
        <v>5.61</v>
      </c>
      <c r="M23" s="31">
        <v>5.61</v>
      </c>
      <c r="N23" s="31">
        <v>5.61</v>
      </c>
      <c r="O23" s="31">
        <v>5.61</v>
      </c>
      <c r="P23" s="31">
        <v>5.61</v>
      </c>
      <c r="Q23" s="31">
        <v>5.61</v>
      </c>
      <c r="R23" s="31">
        <v>5.61</v>
      </c>
      <c r="S23" s="31">
        <v>5.61</v>
      </c>
      <c r="T23" s="31">
        <v>5.61</v>
      </c>
      <c r="U23" s="31">
        <v>5.61</v>
      </c>
      <c r="V23" s="31">
        <v>5.61</v>
      </c>
      <c r="W23" s="31">
        <v>5.61</v>
      </c>
      <c r="X23" s="31">
        <v>5.61</v>
      </c>
      <c r="Y23" s="31">
        <v>5.61</v>
      </c>
      <c r="Z23" s="31">
        <v>8.34</v>
      </c>
      <c r="AA23" s="31">
        <v>8.34</v>
      </c>
      <c r="AB23" s="31">
        <v>8.34</v>
      </c>
      <c r="AC23" s="31">
        <v>8.34</v>
      </c>
      <c r="AD23" s="31">
        <v>8.34</v>
      </c>
      <c r="AE23" s="31">
        <v>8.34</v>
      </c>
      <c r="AF23" s="31"/>
      <c r="AG23" s="32">
        <f>SUM(B23:AF23)</f>
        <v>184.68000000000004</v>
      </c>
      <c r="AH23" s="2">
        <f>SUM(K7)</f>
        <v>56.1</v>
      </c>
      <c r="AI23" s="2">
        <v>240.78</v>
      </c>
      <c r="AJ23" s="2">
        <f>SUM(AG23:AH23)-AI23</f>
        <v>0</v>
      </c>
    </row>
    <row r="24" spans="1:36" x14ac:dyDescent="0.25">
      <c r="A24" s="8" t="s">
        <v>4</v>
      </c>
      <c r="B24" s="22">
        <f>SUM(B22-B23)</f>
        <v>-3.0000000000000004</v>
      </c>
      <c r="C24" s="22">
        <f t="shared" ref="C24:AD24" si="4">SUM(C22-C23)</f>
        <v>1.71</v>
      </c>
      <c r="D24" s="22">
        <f t="shared" si="4"/>
        <v>1.2999999999999998</v>
      </c>
      <c r="E24" s="22">
        <f t="shared" si="4"/>
        <v>13.18</v>
      </c>
      <c r="F24" s="22">
        <f t="shared" si="4"/>
        <v>-1.4300000000000006</v>
      </c>
      <c r="G24" s="22">
        <f t="shared" si="4"/>
        <v>4.8199999999999994</v>
      </c>
      <c r="H24" s="22">
        <f t="shared" si="4"/>
        <v>9.8999999999999986</v>
      </c>
      <c r="I24" s="22">
        <f t="shared" si="4"/>
        <v>5.47</v>
      </c>
      <c r="J24" s="22">
        <f t="shared" si="4"/>
        <v>13.25</v>
      </c>
      <c r="K24" s="22">
        <f t="shared" si="4"/>
        <v>10.84</v>
      </c>
      <c r="L24" s="22">
        <f t="shared" si="4"/>
        <v>-1.4900000000000002</v>
      </c>
      <c r="M24" s="22">
        <f t="shared" si="4"/>
        <v>1.4699999999999998</v>
      </c>
      <c r="N24" s="22">
        <f t="shared" si="4"/>
        <v>12.71</v>
      </c>
      <c r="O24" s="22">
        <f t="shared" si="4"/>
        <v>4.9299999999999988</v>
      </c>
      <c r="P24" s="22">
        <f t="shared" si="4"/>
        <v>2.9799999999999995</v>
      </c>
      <c r="Q24" s="22">
        <f t="shared" si="4"/>
        <v>12.29</v>
      </c>
      <c r="R24" s="22">
        <f t="shared" si="4"/>
        <v>-2.41</v>
      </c>
      <c r="S24" s="22">
        <f t="shared" si="4"/>
        <v>-1.17</v>
      </c>
      <c r="T24" s="22">
        <f t="shared" si="4"/>
        <v>0.22999999999999954</v>
      </c>
      <c r="U24" s="22">
        <f t="shared" si="4"/>
        <v>-2.8000000000000003</v>
      </c>
      <c r="V24" s="22">
        <f t="shared" si="4"/>
        <v>7.4799999999999995</v>
      </c>
      <c r="W24" s="22">
        <f t="shared" si="4"/>
        <v>6.53</v>
      </c>
      <c r="X24" s="22">
        <f t="shared" si="4"/>
        <v>3.37</v>
      </c>
      <c r="Y24" s="22">
        <f t="shared" si="4"/>
        <v>4.7499999999999991</v>
      </c>
      <c r="Z24" s="22">
        <f t="shared" si="4"/>
        <v>-2.96</v>
      </c>
      <c r="AA24" s="22">
        <f t="shared" si="4"/>
        <v>9.120000000000001</v>
      </c>
      <c r="AB24" s="22">
        <f t="shared" si="4"/>
        <v>4.5199999999999996</v>
      </c>
      <c r="AC24" s="22">
        <f t="shared" si="4"/>
        <v>13.870000000000001</v>
      </c>
      <c r="AD24" s="22">
        <f t="shared" si="4"/>
        <v>7.2799999999999994</v>
      </c>
      <c r="AE24" s="22">
        <f t="shared" ref="AE24" si="5">SUM(AE22-AE23)</f>
        <v>6.8900000000000006</v>
      </c>
      <c r="AF24" s="22"/>
      <c r="AG24" s="22">
        <f t="shared" ref="AG24" si="6">SUM(AG22-AG23)</f>
        <v>143.62999999999991</v>
      </c>
      <c r="AH24" s="44">
        <f>SUM(K8)</f>
        <v>16.859999999999992</v>
      </c>
      <c r="AI24" s="9"/>
    </row>
    <row r="25" spans="1:36" x14ac:dyDescent="0.25">
      <c r="A25" t="s">
        <v>7</v>
      </c>
      <c r="B25" s="21">
        <f>SUM(B24/B21)</f>
        <v>-1.090909090909091E-2</v>
      </c>
      <c r="C25" s="15">
        <f t="shared" ref="C25:AD25" si="7">SUM(C24/C21)</f>
        <v>6.218181818181818E-3</v>
      </c>
      <c r="D25" s="15">
        <f t="shared" si="7"/>
        <v>4.7272727272727267E-3</v>
      </c>
      <c r="E25" s="15">
        <f t="shared" si="7"/>
        <v>4.7927272727272728E-2</v>
      </c>
      <c r="F25" s="21">
        <f t="shared" si="7"/>
        <v>-5.2000000000000024E-3</v>
      </c>
      <c r="G25" s="15">
        <f t="shared" si="7"/>
        <v>1.7527272727272725E-2</v>
      </c>
      <c r="H25" s="15">
        <f t="shared" si="7"/>
        <v>3.5999999999999997E-2</v>
      </c>
      <c r="I25" s="15">
        <f t="shared" si="7"/>
        <v>1.9890909090909091E-2</v>
      </c>
      <c r="J25" s="15">
        <f t="shared" si="7"/>
        <v>4.818181818181818E-2</v>
      </c>
      <c r="K25" s="15">
        <f t="shared" si="7"/>
        <v>3.9418181818181817E-2</v>
      </c>
      <c r="L25" s="21">
        <f t="shared" si="7"/>
        <v>-5.4181818181818194E-3</v>
      </c>
      <c r="M25" s="15">
        <f t="shared" si="7"/>
        <v>5.3454545454545447E-3</v>
      </c>
      <c r="N25" s="15">
        <f t="shared" si="7"/>
        <v>4.6218181818181818E-2</v>
      </c>
      <c r="O25" s="15">
        <f t="shared" si="7"/>
        <v>1.7927272727272722E-2</v>
      </c>
      <c r="P25" s="15">
        <f t="shared" si="7"/>
        <v>1.0836363636363635E-2</v>
      </c>
      <c r="Q25" s="15">
        <f t="shared" si="7"/>
        <v>4.4690909090909087E-2</v>
      </c>
      <c r="R25" s="21">
        <f t="shared" si="7"/>
        <v>-8.7636363636363641E-3</v>
      </c>
      <c r="S25" s="21">
        <f t="shared" si="7"/>
        <v>-4.2545454545454544E-3</v>
      </c>
      <c r="T25" s="15">
        <f t="shared" si="7"/>
        <v>8.3636363636363465E-4</v>
      </c>
      <c r="U25" s="21">
        <f t="shared" si="7"/>
        <v>-1.0181818181818183E-2</v>
      </c>
      <c r="V25" s="15">
        <f t="shared" si="7"/>
        <v>2.7199999999999998E-2</v>
      </c>
      <c r="W25" s="15">
        <f t="shared" si="7"/>
        <v>2.3745454545454545E-2</v>
      </c>
      <c r="X25" s="15">
        <f t="shared" si="7"/>
        <v>1.2254545454545455E-2</v>
      </c>
      <c r="Y25" s="15">
        <f t="shared" si="7"/>
        <v>1.7272727272727269E-2</v>
      </c>
      <c r="Z25" s="21">
        <f t="shared" si="7"/>
        <v>-9.7049180327868859E-3</v>
      </c>
      <c r="AA25" s="15">
        <f t="shared" si="7"/>
        <v>2.99016393442623E-2</v>
      </c>
      <c r="AB25" s="15">
        <f t="shared" si="7"/>
        <v>1.481967213114754E-2</v>
      </c>
      <c r="AC25" s="15">
        <f t="shared" si="7"/>
        <v>4.5475409836065579E-2</v>
      </c>
      <c r="AD25" s="15">
        <f t="shared" si="7"/>
        <v>2.386885245901639E-2</v>
      </c>
      <c r="AE25" s="15">
        <f t="shared" ref="AE25" si="8">SUM(AE24/AE21)</f>
        <v>2.2590163934426231E-2</v>
      </c>
      <c r="AF25" s="15"/>
      <c r="AG25" s="17">
        <f t="shared" ref="AG25" si="9">SUM(AG24/AG21)</f>
        <v>0.52229090909090881</v>
      </c>
      <c r="AH25" s="1"/>
      <c r="AI25" s="1"/>
    </row>
    <row r="26" spans="1:36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"/>
      <c r="AI26" s="1"/>
    </row>
    <row r="27" spans="1:36" x14ac:dyDescent="0.25">
      <c r="A27" t="s">
        <v>8</v>
      </c>
      <c r="B27" s="15">
        <f>SUM(B23/B21)</f>
        <v>2.0400000000000001E-2</v>
      </c>
      <c r="C27" s="15">
        <f t="shared" ref="C27:AD27" si="10">SUM(C23/C21)</f>
        <v>2.0400000000000001E-2</v>
      </c>
      <c r="D27" s="15">
        <f t="shared" si="10"/>
        <v>2.0400000000000001E-2</v>
      </c>
      <c r="E27" s="15">
        <f t="shared" si="10"/>
        <v>2.0400000000000001E-2</v>
      </c>
      <c r="F27" s="15">
        <f t="shared" si="10"/>
        <v>2.0400000000000001E-2</v>
      </c>
      <c r="G27" s="15">
        <f t="shared" si="10"/>
        <v>2.0400000000000001E-2</v>
      </c>
      <c r="H27" s="15">
        <f t="shared" si="10"/>
        <v>2.0400000000000001E-2</v>
      </c>
      <c r="I27" s="15">
        <f t="shared" si="10"/>
        <v>2.0400000000000001E-2</v>
      </c>
      <c r="J27" s="15">
        <f t="shared" si="10"/>
        <v>2.0400000000000001E-2</v>
      </c>
      <c r="K27" s="15">
        <f t="shared" si="10"/>
        <v>2.0400000000000001E-2</v>
      </c>
      <c r="L27" s="15">
        <f t="shared" si="10"/>
        <v>2.0400000000000001E-2</v>
      </c>
      <c r="M27" s="15">
        <f t="shared" si="10"/>
        <v>2.0400000000000001E-2</v>
      </c>
      <c r="N27" s="15">
        <f t="shared" si="10"/>
        <v>2.0400000000000001E-2</v>
      </c>
      <c r="O27" s="15">
        <f t="shared" si="10"/>
        <v>2.0400000000000001E-2</v>
      </c>
      <c r="P27" s="15">
        <f t="shared" si="10"/>
        <v>2.0400000000000001E-2</v>
      </c>
      <c r="Q27" s="15">
        <f t="shared" si="10"/>
        <v>2.0400000000000001E-2</v>
      </c>
      <c r="R27" s="15">
        <f t="shared" si="10"/>
        <v>2.0400000000000001E-2</v>
      </c>
      <c r="S27" s="15">
        <f t="shared" si="10"/>
        <v>2.0400000000000001E-2</v>
      </c>
      <c r="T27" s="15">
        <f t="shared" si="10"/>
        <v>2.0400000000000001E-2</v>
      </c>
      <c r="U27" s="15">
        <f t="shared" si="10"/>
        <v>2.0400000000000001E-2</v>
      </c>
      <c r="V27" s="15">
        <f t="shared" si="10"/>
        <v>2.0400000000000001E-2</v>
      </c>
      <c r="W27" s="15">
        <f t="shared" si="10"/>
        <v>2.0400000000000001E-2</v>
      </c>
      <c r="X27" s="15">
        <f t="shared" si="10"/>
        <v>2.0400000000000001E-2</v>
      </c>
      <c r="Y27" s="15">
        <f t="shared" si="10"/>
        <v>2.0400000000000001E-2</v>
      </c>
      <c r="Z27" s="15">
        <f t="shared" si="10"/>
        <v>2.7344262295081967E-2</v>
      </c>
      <c r="AA27" s="15">
        <f t="shared" si="10"/>
        <v>2.7344262295081967E-2</v>
      </c>
      <c r="AB27" s="15">
        <f t="shared" si="10"/>
        <v>2.7344262295081967E-2</v>
      </c>
      <c r="AC27" s="15">
        <f t="shared" si="10"/>
        <v>2.7344262295081967E-2</v>
      </c>
      <c r="AD27" s="15">
        <f t="shared" si="10"/>
        <v>2.7344262295081967E-2</v>
      </c>
      <c r="AE27" s="15">
        <f t="shared" ref="AE27" si="11">SUM(AE23/AE21)</f>
        <v>2.7344262295081967E-2</v>
      </c>
      <c r="AF27" s="15"/>
      <c r="AG27" s="17">
        <f t="shared" ref="AG27" si="12">SUM(AG23/AG21)</f>
        <v>0.67156363636363647</v>
      </c>
      <c r="AH27" s="1"/>
      <c r="AI27" s="1"/>
    </row>
    <row r="28" spans="1:36" x14ac:dyDescent="0.25">
      <c r="Y28" s="1"/>
      <c r="Z28" s="1"/>
      <c r="AA28" s="1"/>
      <c r="AG28" s="1"/>
      <c r="AH28" s="1"/>
      <c r="AI28" s="1"/>
    </row>
    <row r="29" spans="1:36" x14ac:dyDescent="0.25">
      <c r="A29" t="s">
        <v>19</v>
      </c>
      <c r="K29" s="29"/>
      <c r="W29" s="29"/>
      <c r="X29" s="1"/>
      <c r="Y29" s="1"/>
      <c r="Z29" s="1"/>
      <c r="AA29" s="1"/>
      <c r="AG29" s="29">
        <f>SUM(AG25/'AI Marketing'!A20)</f>
        <v>1.740969696969696E-2</v>
      </c>
      <c r="AH29" s="1"/>
      <c r="AI29" s="1"/>
    </row>
    <row r="30" spans="1:36" x14ac:dyDescent="0.25">
      <c r="W30" s="1"/>
      <c r="X30" s="1"/>
      <c r="Y30" s="1"/>
      <c r="Z30" s="1"/>
      <c r="AA30" s="1"/>
      <c r="AG30" s="1"/>
      <c r="AH30" s="1"/>
      <c r="AI30" s="1"/>
    </row>
    <row r="31" spans="1:36" x14ac:dyDescent="0.25">
      <c r="A31" t="s">
        <v>20</v>
      </c>
      <c r="K31" s="29"/>
      <c r="W31" s="29"/>
      <c r="X31" s="1"/>
      <c r="Y31" s="1"/>
      <c r="Z31" s="1"/>
      <c r="AA31" s="1"/>
      <c r="AG31" s="29">
        <f>SUM(AG29*30)</f>
        <v>0.52229090909090881</v>
      </c>
      <c r="AH31" s="1"/>
      <c r="AI31" s="1"/>
    </row>
    <row r="33" spans="1:36" x14ac:dyDescent="0.25">
      <c r="A33" t="s">
        <v>24</v>
      </c>
      <c r="B33" s="23"/>
      <c r="C33" s="2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9">
        <v>10</v>
      </c>
      <c r="R33" s="39">
        <v>10</v>
      </c>
      <c r="S33" s="30"/>
      <c r="T33" s="30"/>
      <c r="U33" s="23"/>
      <c r="V33" s="23"/>
      <c r="W33" s="30"/>
      <c r="X33" s="39">
        <v>10</v>
      </c>
      <c r="Y33" s="30"/>
      <c r="Z33" s="30"/>
      <c r="AA33" s="30"/>
      <c r="AB33" s="23"/>
      <c r="AC33" s="23"/>
      <c r="AD33" s="40">
        <v>10</v>
      </c>
      <c r="AE33" s="23"/>
      <c r="AF33" s="23"/>
      <c r="AG33" s="30">
        <f>SUM(B33:AF33)</f>
        <v>40</v>
      </c>
      <c r="AH33" s="30"/>
      <c r="AI33" s="30"/>
      <c r="AJ33" s="23"/>
    </row>
    <row r="35" spans="1:36" x14ac:dyDescent="0.25">
      <c r="A35" s="34"/>
    </row>
    <row r="36" spans="1:36" x14ac:dyDescent="0.25">
      <c r="A36" s="28"/>
    </row>
    <row r="37" spans="1:36" x14ac:dyDescent="0.25">
      <c r="A37" s="6" t="s">
        <v>0</v>
      </c>
      <c r="B37" s="7">
        <v>44531</v>
      </c>
      <c r="C37" s="7">
        <v>44532</v>
      </c>
      <c r="D37" s="7">
        <v>44533</v>
      </c>
      <c r="E37" s="7">
        <v>44534</v>
      </c>
      <c r="F37" s="7">
        <v>44535</v>
      </c>
      <c r="G37" s="7">
        <v>44536</v>
      </c>
      <c r="H37" s="7">
        <v>44537</v>
      </c>
      <c r="I37" s="7">
        <v>44538</v>
      </c>
      <c r="J37" s="7">
        <v>44539</v>
      </c>
      <c r="K37" s="7">
        <v>44540</v>
      </c>
      <c r="L37" s="7">
        <v>44541</v>
      </c>
      <c r="M37" s="7">
        <v>44542</v>
      </c>
      <c r="N37" s="7">
        <v>44543</v>
      </c>
      <c r="O37" s="7">
        <v>44544</v>
      </c>
      <c r="P37" s="7">
        <v>44545</v>
      </c>
      <c r="Q37" s="7">
        <v>44546</v>
      </c>
      <c r="R37" s="7">
        <v>44547</v>
      </c>
      <c r="S37" s="7">
        <v>44548</v>
      </c>
      <c r="T37" s="7">
        <v>44549</v>
      </c>
      <c r="U37" s="7">
        <v>44550</v>
      </c>
      <c r="V37" s="7">
        <v>44551</v>
      </c>
      <c r="W37" s="7">
        <v>44552</v>
      </c>
      <c r="X37" s="7">
        <v>44553</v>
      </c>
      <c r="Y37" s="7">
        <v>44554</v>
      </c>
      <c r="Z37" s="7">
        <v>44555</v>
      </c>
      <c r="AA37" s="7">
        <v>44556</v>
      </c>
      <c r="AB37" s="7">
        <v>44557</v>
      </c>
      <c r="AC37" s="7">
        <v>44558</v>
      </c>
      <c r="AD37" s="7">
        <v>44559</v>
      </c>
      <c r="AE37" s="7">
        <v>44560</v>
      </c>
      <c r="AF37" s="7">
        <v>44561</v>
      </c>
      <c r="AG37" s="9" t="s">
        <v>13</v>
      </c>
      <c r="AH37" s="2" t="s">
        <v>28</v>
      </c>
      <c r="AI37" s="1" t="s">
        <v>16</v>
      </c>
      <c r="AJ37" s="1" t="s">
        <v>17</v>
      </c>
    </row>
    <row r="38" spans="1:36" x14ac:dyDescent="0.25">
      <c r="A38" s="28"/>
      <c r="B38" s="7"/>
      <c r="C38" s="7"/>
      <c r="D38" s="7"/>
      <c r="E38" s="7"/>
      <c r="F38" s="7"/>
      <c r="G38" s="7"/>
      <c r="H38" s="7"/>
      <c r="I38" s="7"/>
      <c r="J38" s="7"/>
      <c r="W38" s="1"/>
      <c r="X38" s="1"/>
      <c r="Y38" s="1"/>
      <c r="Z38" s="1"/>
      <c r="AA38" s="1"/>
      <c r="AG38" s="1"/>
      <c r="AH38" s="1"/>
      <c r="AI38" s="1"/>
      <c r="AJ38" s="1"/>
    </row>
    <row r="39" spans="1:36" x14ac:dyDescent="0.25">
      <c r="A39" s="11" t="s">
        <v>5</v>
      </c>
      <c r="B39" s="12">
        <v>305</v>
      </c>
      <c r="C39" s="12">
        <v>305</v>
      </c>
      <c r="D39" s="12">
        <v>305</v>
      </c>
      <c r="E39" s="12">
        <v>360</v>
      </c>
      <c r="F39" s="12">
        <v>360</v>
      </c>
      <c r="G39" s="12">
        <v>360</v>
      </c>
      <c r="H39" s="12">
        <v>360</v>
      </c>
      <c r="I39" s="12">
        <v>360</v>
      </c>
      <c r="J39" s="12">
        <v>360</v>
      </c>
      <c r="K39" s="12">
        <v>360</v>
      </c>
      <c r="L39" s="12">
        <v>360</v>
      </c>
      <c r="M39" s="12">
        <v>360</v>
      </c>
      <c r="N39" s="12">
        <v>360</v>
      </c>
      <c r="O39" s="12">
        <v>360</v>
      </c>
      <c r="P39" s="12">
        <v>360</v>
      </c>
      <c r="Q39" s="12">
        <v>360</v>
      </c>
      <c r="R39" s="12">
        <v>360</v>
      </c>
      <c r="S39" s="12">
        <v>360</v>
      </c>
      <c r="T39" s="12">
        <v>360</v>
      </c>
      <c r="U39" s="12">
        <v>360</v>
      </c>
      <c r="V39" s="12">
        <v>360</v>
      </c>
      <c r="W39" s="12">
        <v>360</v>
      </c>
      <c r="X39" s="12">
        <v>505</v>
      </c>
      <c r="Y39" s="12">
        <v>505</v>
      </c>
      <c r="Z39" s="12">
        <v>505</v>
      </c>
      <c r="AA39" s="12">
        <v>505</v>
      </c>
      <c r="AB39" s="12">
        <v>505</v>
      </c>
      <c r="AC39" s="12">
        <v>505</v>
      </c>
      <c r="AD39" s="12">
        <v>505</v>
      </c>
      <c r="AE39" s="12">
        <v>505</v>
      </c>
      <c r="AF39" s="12">
        <v>505</v>
      </c>
      <c r="AG39" s="13">
        <f>SUM(B39)</f>
        <v>305</v>
      </c>
      <c r="AH39" s="1"/>
      <c r="AI39" s="1"/>
      <c r="AJ39" s="1"/>
    </row>
    <row r="40" spans="1:36" x14ac:dyDescent="0.25">
      <c r="A40" t="s">
        <v>3</v>
      </c>
      <c r="B40" s="31">
        <v>24.65</v>
      </c>
      <c r="C40" s="31">
        <v>13.63</v>
      </c>
      <c r="D40" s="31">
        <v>7.04</v>
      </c>
      <c r="E40" s="31">
        <v>4.2300000000000004</v>
      </c>
      <c r="F40" s="31">
        <v>7.3</v>
      </c>
      <c r="G40" s="31">
        <v>12.1</v>
      </c>
      <c r="H40" s="31">
        <v>13.41</v>
      </c>
      <c r="I40" s="31">
        <v>6.94</v>
      </c>
      <c r="J40" s="31">
        <v>10.83</v>
      </c>
      <c r="K40" s="31">
        <v>7.26</v>
      </c>
      <c r="L40" s="31">
        <v>1.7</v>
      </c>
      <c r="M40" s="31">
        <v>0.88</v>
      </c>
      <c r="N40" s="31">
        <v>4.3099999999999996</v>
      </c>
      <c r="O40" s="31">
        <v>1.24</v>
      </c>
      <c r="P40" s="31">
        <v>8.25</v>
      </c>
      <c r="Q40" s="45">
        <v>2.06</v>
      </c>
      <c r="R40" s="31">
        <v>1.85</v>
      </c>
      <c r="S40" s="31">
        <v>2.09</v>
      </c>
      <c r="T40" s="31">
        <v>3.42</v>
      </c>
      <c r="U40" s="31">
        <v>6.99</v>
      </c>
      <c r="V40" s="31">
        <v>0.53</v>
      </c>
      <c r="W40" s="31">
        <v>5.86</v>
      </c>
      <c r="X40" s="31">
        <v>9.73</v>
      </c>
      <c r="Y40" s="31">
        <v>9.59</v>
      </c>
      <c r="Z40" s="31">
        <v>13.29</v>
      </c>
      <c r="AA40" s="31">
        <v>5.4</v>
      </c>
      <c r="AB40" s="31">
        <v>9.61</v>
      </c>
      <c r="AC40" s="31">
        <v>6.08</v>
      </c>
      <c r="AD40" s="31">
        <v>13.43</v>
      </c>
      <c r="AE40" s="31">
        <v>8.7200000000000006</v>
      </c>
      <c r="AF40" s="31">
        <v>8.1300000000000008</v>
      </c>
      <c r="AG40" s="32">
        <f>SUM(B40:AF40)</f>
        <v>230.55</v>
      </c>
      <c r="AH40" s="30">
        <f>SUM(AG22:AH22)</f>
        <v>401.26999999999992</v>
      </c>
      <c r="AI40" s="1"/>
      <c r="AJ40" s="1"/>
    </row>
    <row r="41" spans="1:36" x14ac:dyDescent="0.25">
      <c r="A41" t="s">
        <v>2</v>
      </c>
      <c r="B41" s="31">
        <v>8.34</v>
      </c>
      <c r="C41" s="31">
        <v>8.34</v>
      </c>
      <c r="D41" s="31">
        <v>8.34</v>
      </c>
      <c r="E41" s="31">
        <v>10.38</v>
      </c>
      <c r="F41" s="31">
        <v>10.38</v>
      </c>
      <c r="G41" s="31">
        <v>7.62</v>
      </c>
      <c r="H41" s="31">
        <v>7.65</v>
      </c>
      <c r="I41" s="31">
        <v>7.65</v>
      </c>
      <c r="J41" s="31">
        <v>7.65</v>
      </c>
      <c r="K41" s="31">
        <v>2.15</v>
      </c>
      <c r="L41" s="31">
        <v>2.04</v>
      </c>
      <c r="M41" s="31">
        <v>2.04</v>
      </c>
      <c r="N41" s="31">
        <v>2.04</v>
      </c>
      <c r="O41" s="31">
        <v>2.04</v>
      </c>
      <c r="P41" s="31">
        <v>2.04</v>
      </c>
      <c r="Q41" s="31">
        <v>2.04</v>
      </c>
      <c r="R41" s="31">
        <v>2.04</v>
      </c>
      <c r="S41" s="31">
        <v>2.04</v>
      </c>
      <c r="T41" s="31">
        <v>2.04</v>
      </c>
      <c r="U41" s="31">
        <v>2.04</v>
      </c>
      <c r="V41" s="31">
        <v>2.04</v>
      </c>
      <c r="W41" s="31">
        <v>5.86</v>
      </c>
      <c r="X41" s="31">
        <v>5.86</v>
      </c>
      <c r="Y41" s="31">
        <v>5.86</v>
      </c>
      <c r="Z41" s="31">
        <v>5.86</v>
      </c>
      <c r="AA41" s="31">
        <v>5.86</v>
      </c>
      <c r="AB41" s="31">
        <v>5.86</v>
      </c>
      <c r="AC41" s="31">
        <v>5.86</v>
      </c>
      <c r="AD41" s="31">
        <v>5.86</v>
      </c>
      <c r="AE41" s="31">
        <v>5.86</v>
      </c>
      <c r="AF41" s="31">
        <v>3.74</v>
      </c>
      <c r="AG41" s="32">
        <f>SUM(B41:AF41)</f>
        <v>157.42000000000016</v>
      </c>
      <c r="AH41" s="2">
        <f>SUM(AG23:AH23)</f>
        <v>240.78000000000003</v>
      </c>
      <c r="AI41" s="2">
        <v>398.2</v>
      </c>
      <c r="AJ41" s="2">
        <f>SUM(AG41:AH41)-AI41</f>
        <v>0</v>
      </c>
    </row>
    <row r="42" spans="1:36" x14ac:dyDescent="0.25">
      <c r="A42" s="8" t="s">
        <v>4</v>
      </c>
      <c r="B42" s="22">
        <f>SUM(B40-B41)</f>
        <v>16.309999999999999</v>
      </c>
      <c r="C42" s="22">
        <f t="shared" ref="C42:AD42" si="13">SUM(C40-C41)</f>
        <v>5.2900000000000009</v>
      </c>
      <c r="D42" s="22">
        <f t="shared" si="13"/>
        <v>-1.2999999999999998</v>
      </c>
      <c r="E42" s="22">
        <f t="shared" si="13"/>
        <v>-6.15</v>
      </c>
      <c r="F42" s="22">
        <f t="shared" si="13"/>
        <v>-3.080000000000001</v>
      </c>
      <c r="G42" s="22">
        <f t="shared" si="13"/>
        <v>4.4799999999999995</v>
      </c>
      <c r="H42" s="22">
        <f t="shared" si="13"/>
        <v>5.76</v>
      </c>
      <c r="I42" s="22">
        <f t="shared" si="13"/>
        <v>-0.71</v>
      </c>
      <c r="J42" s="22">
        <f t="shared" si="13"/>
        <v>3.1799999999999997</v>
      </c>
      <c r="K42" s="22">
        <f t="shared" si="13"/>
        <v>5.1099999999999994</v>
      </c>
      <c r="L42" s="22">
        <f t="shared" si="13"/>
        <v>-0.34000000000000008</v>
      </c>
      <c r="M42" s="22">
        <f t="shared" si="13"/>
        <v>-1.1600000000000001</v>
      </c>
      <c r="N42" s="22">
        <f t="shared" si="13"/>
        <v>2.2699999999999996</v>
      </c>
      <c r="O42" s="22">
        <f t="shared" si="13"/>
        <v>-0.8</v>
      </c>
      <c r="P42" s="22">
        <f t="shared" si="13"/>
        <v>6.21</v>
      </c>
      <c r="Q42" s="22">
        <f t="shared" si="13"/>
        <v>2.0000000000000018E-2</v>
      </c>
      <c r="R42" s="22">
        <f t="shared" si="13"/>
        <v>-0.18999999999999995</v>
      </c>
      <c r="S42" s="22">
        <f t="shared" si="13"/>
        <v>4.9999999999999822E-2</v>
      </c>
      <c r="T42" s="22">
        <f t="shared" si="13"/>
        <v>1.38</v>
      </c>
      <c r="U42" s="22">
        <f t="shared" si="13"/>
        <v>4.95</v>
      </c>
      <c r="V42" s="22">
        <f t="shared" si="13"/>
        <v>-1.51</v>
      </c>
      <c r="W42" s="22">
        <f t="shared" si="13"/>
        <v>0</v>
      </c>
      <c r="X42" s="22">
        <f t="shared" si="13"/>
        <v>3.87</v>
      </c>
      <c r="Y42" s="22">
        <f t="shared" si="13"/>
        <v>3.7299999999999995</v>
      </c>
      <c r="Z42" s="22">
        <f t="shared" si="13"/>
        <v>7.4299999999999988</v>
      </c>
      <c r="AA42" s="22">
        <f t="shared" si="13"/>
        <v>-0.45999999999999996</v>
      </c>
      <c r="AB42" s="22">
        <f t="shared" si="13"/>
        <v>3.7499999999999991</v>
      </c>
      <c r="AC42" s="22">
        <f t="shared" si="13"/>
        <v>0.21999999999999975</v>
      </c>
      <c r="AD42" s="22">
        <f t="shared" si="13"/>
        <v>7.5699999999999994</v>
      </c>
      <c r="AE42" s="22">
        <f t="shared" ref="AE42:AG42" si="14">SUM(AE40-AE41)</f>
        <v>2.8600000000000003</v>
      </c>
      <c r="AF42" s="22">
        <f t="shared" si="14"/>
        <v>4.3900000000000006</v>
      </c>
      <c r="AG42" s="22">
        <f t="shared" si="14"/>
        <v>73.129999999999853</v>
      </c>
      <c r="AH42" s="44">
        <f>SUM(AG24:AH24)</f>
        <v>160.4899999999999</v>
      </c>
      <c r="AI42" s="9"/>
    </row>
    <row r="43" spans="1:36" x14ac:dyDescent="0.25">
      <c r="A43" t="s">
        <v>7</v>
      </c>
      <c r="B43" s="41">
        <f>SUM(B42/B39)</f>
        <v>5.3475409836065572E-2</v>
      </c>
      <c r="C43" s="41">
        <f t="shared" ref="C43:AD43" si="15">SUM(C42/C39)</f>
        <v>1.7344262295081972E-2</v>
      </c>
      <c r="D43" s="21">
        <f t="shared" si="15"/>
        <v>-4.2622950819672127E-3</v>
      </c>
      <c r="E43" s="21">
        <f t="shared" si="15"/>
        <v>-1.7083333333333336E-2</v>
      </c>
      <c r="F43" s="21">
        <f t="shared" si="15"/>
        <v>-8.5555555555555576E-3</v>
      </c>
      <c r="G43" s="41">
        <f t="shared" si="15"/>
        <v>1.2444444444444444E-2</v>
      </c>
      <c r="H43" s="41">
        <f t="shared" si="15"/>
        <v>1.6E-2</v>
      </c>
      <c r="I43" s="21">
        <f t="shared" si="15"/>
        <v>-1.972222222222222E-3</v>
      </c>
      <c r="J43" s="41">
        <f t="shared" si="15"/>
        <v>8.8333333333333319E-3</v>
      </c>
      <c r="K43" s="41">
        <f t="shared" si="15"/>
        <v>1.4194444444444444E-2</v>
      </c>
      <c r="L43" s="21">
        <f t="shared" si="15"/>
        <v>-9.4444444444444469E-4</v>
      </c>
      <c r="M43" s="21">
        <f t="shared" si="15"/>
        <v>-3.2222222222222227E-3</v>
      </c>
      <c r="N43" s="41">
        <f t="shared" si="15"/>
        <v>6.3055555555555547E-3</v>
      </c>
      <c r="O43" s="21">
        <f t="shared" si="15"/>
        <v>-2.2222222222222222E-3</v>
      </c>
      <c r="P43" s="41">
        <f t="shared" si="15"/>
        <v>1.7250000000000001E-2</v>
      </c>
      <c r="Q43" s="41">
        <f t="shared" si="15"/>
        <v>5.5555555555555606E-5</v>
      </c>
      <c r="R43" s="21">
        <f t="shared" si="15"/>
        <v>-5.2777777777777762E-4</v>
      </c>
      <c r="S43" s="41">
        <f t="shared" si="15"/>
        <v>1.388888888888884E-4</v>
      </c>
      <c r="T43" s="41">
        <f t="shared" si="15"/>
        <v>3.8333333333333331E-3</v>
      </c>
      <c r="U43" s="41">
        <f t="shared" si="15"/>
        <v>1.375E-2</v>
      </c>
      <c r="V43" s="21">
        <f t="shared" si="15"/>
        <v>-4.1944444444444442E-3</v>
      </c>
      <c r="W43" s="15">
        <f t="shared" si="15"/>
        <v>0</v>
      </c>
      <c r="X43" s="15">
        <f t="shared" si="15"/>
        <v>7.6633663366336632E-3</v>
      </c>
      <c r="Y43" s="15">
        <f t="shared" si="15"/>
        <v>7.3861386138613849E-3</v>
      </c>
      <c r="Z43" s="41">
        <f t="shared" si="15"/>
        <v>1.471287128712871E-2</v>
      </c>
      <c r="AA43" s="21">
        <f t="shared" si="15"/>
        <v>-9.1089108910891083E-4</v>
      </c>
      <c r="AB43" s="15">
        <f t="shared" si="15"/>
        <v>7.4257425742574237E-3</v>
      </c>
      <c r="AC43" s="15">
        <f t="shared" si="15"/>
        <v>4.3564356435643516E-4</v>
      </c>
      <c r="AD43" s="15">
        <f t="shared" si="15"/>
        <v>1.499009900990099E-2</v>
      </c>
      <c r="AE43" s="15">
        <f t="shared" ref="AE43:AG43" si="16">SUM(AE42/AE39)</f>
        <v>5.6633663366336641E-3</v>
      </c>
      <c r="AF43" s="15">
        <f t="shared" si="16"/>
        <v>8.6930693069306939E-3</v>
      </c>
      <c r="AG43" s="17">
        <f t="shared" si="16"/>
        <v>0.2397704918032782</v>
      </c>
      <c r="AH43" s="1"/>
      <c r="AI43" s="1"/>
    </row>
    <row r="44" spans="1:36" x14ac:dyDescent="0.2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"/>
      <c r="AI44" s="1"/>
    </row>
    <row r="45" spans="1:36" x14ac:dyDescent="0.25">
      <c r="A45" t="s">
        <v>8</v>
      </c>
      <c r="B45" s="15">
        <f>SUM(B41/B39)</f>
        <v>2.7344262295081967E-2</v>
      </c>
      <c r="C45" s="15">
        <f t="shared" ref="C45:AD45" si="17">SUM(C41/C39)</f>
        <v>2.7344262295081967E-2</v>
      </c>
      <c r="D45" s="15">
        <f t="shared" si="17"/>
        <v>2.7344262295081967E-2</v>
      </c>
      <c r="E45" s="15">
        <f t="shared" si="17"/>
        <v>2.8833333333333336E-2</v>
      </c>
      <c r="F45" s="15">
        <f t="shared" si="17"/>
        <v>2.8833333333333336E-2</v>
      </c>
      <c r="G45" s="15">
        <f t="shared" si="17"/>
        <v>2.1166666666666667E-2</v>
      </c>
      <c r="H45" s="15">
        <f t="shared" si="17"/>
        <v>2.1250000000000002E-2</v>
      </c>
      <c r="I45" s="15">
        <f t="shared" si="17"/>
        <v>2.1250000000000002E-2</v>
      </c>
      <c r="J45" s="15">
        <f t="shared" si="17"/>
        <v>2.1250000000000002E-2</v>
      </c>
      <c r="K45" s="15">
        <f t="shared" si="17"/>
        <v>5.9722222222222216E-3</v>
      </c>
      <c r="L45" s="15">
        <f t="shared" si="17"/>
        <v>5.6666666666666671E-3</v>
      </c>
      <c r="M45" s="15">
        <f t="shared" si="17"/>
        <v>5.6666666666666671E-3</v>
      </c>
      <c r="N45" s="15">
        <f t="shared" si="17"/>
        <v>5.6666666666666671E-3</v>
      </c>
      <c r="O45" s="15">
        <f t="shared" si="17"/>
        <v>5.6666666666666671E-3</v>
      </c>
      <c r="P45" s="15">
        <f t="shared" si="17"/>
        <v>5.6666666666666671E-3</v>
      </c>
      <c r="Q45" s="15">
        <f t="shared" si="17"/>
        <v>5.6666666666666671E-3</v>
      </c>
      <c r="R45" s="15">
        <f t="shared" si="17"/>
        <v>5.6666666666666671E-3</v>
      </c>
      <c r="S45" s="15">
        <f t="shared" si="17"/>
        <v>5.6666666666666671E-3</v>
      </c>
      <c r="T45" s="15">
        <f t="shared" si="17"/>
        <v>5.6666666666666671E-3</v>
      </c>
      <c r="U45" s="15">
        <f t="shared" si="17"/>
        <v>5.6666666666666671E-3</v>
      </c>
      <c r="V45" s="15">
        <f t="shared" si="17"/>
        <v>5.6666666666666671E-3</v>
      </c>
      <c r="W45" s="15">
        <f t="shared" si="17"/>
        <v>1.627777777777778E-2</v>
      </c>
      <c r="X45" s="15">
        <f t="shared" si="17"/>
        <v>1.1603960396039604E-2</v>
      </c>
      <c r="Y45" s="15">
        <f t="shared" si="17"/>
        <v>1.1603960396039604E-2</v>
      </c>
      <c r="Z45" s="15">
        <f t="shared" si="17"/>
        <v>1.1603960396039604E-2</v>
      </c>
      <c r="AA45" s="15">
        <f t="shared" si="17"/>
        <v>1.1603960396039604E-2</v>
      </c>
      <c r="AB45" s="15">
        <f t="shared" si="17"/>
        <v>1.1603960396039604E-2</v>
      </c>
      <c r="AC45" s="15">
        <f t="shared" si="17"/>
        <v>1.1603960396039604E-2</v>
      </c>
      <c r="AD45" s="15">
        <f t="shared" si="17"/>
        <v>1.1603960396039604E-2</v>
      </c>
      <c r="AE45" s="15">
        <f t="shared" ref="AE45:AG45" si="18">SUM(AE41/AE39)</f>
        <v>1.1603960396039604E-2</v>
      </c>
      <c r="AF45" s="15">
        <f t="shared" si="18"/>
        <v>7.4059405940594064E-3</v>
      </c>
      <c r="AG45" s="17">
        <f t="shared" si="18"/>
        <v>0.5161311475409841</v>
      </c>
      <c r="AH45" s="1"/>
      <c r="AI45" s="1"/>
    </row>
    <row r="46" spans="1:36" x14ac:dyDescent="0.25">
      <c r="Y46" s="1"/>
      <c r="Z46" s="1"/>
      <c r="AA46" s="1"/>
      <c r="AG46" s="1"/>
      <c r="AH46" s="1"/>
      <c r="AI46" s="1"/>
    </row>
    <row r="47" spans="1:36" x14ac:dyDescent="0.25">
      <c r="A47" t="s">
        <v>19</v>
      </c>
      <c r="K47" s="29"/>
      <c r="W47" s="29"/>
      <c r="X47" s="1"/>
      <c r="Y47" s="1"/>
      <c r="Z47" s="1"/>
      <c r="AA47" s="1"/>
      <c r="AG47" s="29">
        <f>SUM(AG43/'AI Marketing'!A40)</f>
        <v>7.7345319936541358E-3</v>
      </c>
      <c r="AH47" s="1"/>
      <c r="AI47" s="1"/>
    </row>
    <row r="48" spans="1:36" x14ac:dyDescent="0.25">
      <c r="W48" s="1"/>
      <c r="X48" s="1"/>
      <c r="Y48" s="1"/>
      <c r="Z48" s="1"/>
      <c r="AA48" s="1"/>
      <c r="AG48" s="1"/>
      <c r="AH48" s="1"/>
      <c r="AI48" s="1"/>
    </row>
    <row r="49" spans="1:36" x14ac:dyDescent="0.25">
      <c r="A49" t="s">
        <v>20</v>
      </c>
      <c r="K49" s="29"/>
      <c r="W49" s="29"/>
      <c r="X49" s="1"/>
      <c r="Y49" s="1"/>
      <c r="Z49" s="1"/>
      <c r="AA49" s="1"/>
      <c r="AG49" s="29">
        <f>SUM(AG47*30)</f>
        <v>0.23203595980962408</v>
      </c>
      <c r="AH49" s="1"/>
      <c r="AI49" s="1"/>
    </row>
    <row r="51" spans="1:36" x14ac:dyDescent="0.25">
      <c r="A51" t="s">
        <v>24</v>
      </c>
      <c r="B51" s="40">
        <v>15</v>
      </c>
      <c r="C51" s="39">
        <v>0</v>
      </c>
      <c r="D51" s="39">
        <v>15</v>
      </c>
      <c r="E51" s="39">
        <v>15</v>
      </c>
      <c r="F51" s="39">
        <v>10</v>
      </c>
      <c r="G51" s="39">
        <v>0</v>
      </c>
      <c r="H51" s="39">
        <v>20</v>
      </c>
      <c r="I51" s="39">
        <v>0</v>
      </c>
      <c r="J51" s="39">
        <v>10</v>
      </c>
      <c r="K51" s="39">
        <v>10</v>
      </c>
      <c r="L51" s="39">
        <v>15</v>
      </c>
      <c r="M51" s="39">
        <v>0</v>
      </c>
      <c r="N51" s="39">
        <v>0</v>
      </c>
      <c r="O51" s="39">
        <v>15</v>
      </c>
      <c r="P51" s="39">
        <v>0</v>
      </c>
      <c r="Q51" s="39">
        <v>10</v>
      </c>
      <c r="R51" s="39">
        <v>15</v>
      </c>
      <c r="S51" s="39">
        <v>0</v>
      </c>
      <c r="T51" s="39">
        <v>10</v>
      </c>
      <c r="U51" s="39">
        <v>0</v>
      </c>
      <c r="V51" s="39">
        <v>15</v>
      </c>
      <c r="W51" s="39">
        <v>15</v>
      </c>
      <c r="X51" s="30">
        <v>0</v>
      </c>
      <c r="Y51" s="30">
        <v>0</v>
      </c>
      <c r="Z51" s="30">
        <v>20</v>
      </c>
      <c r="AA51" s="30">
        <v>0</v>
      </c>
      <c r="AB51" s="30">
        <v>15</v>
      </c>
      <c r="AC51" s="30">
        <v>10</v>
      </c>
      <c r="AD51" s="30">
        <v>15</v>
      </c>
      <c r="AE51" s="30">
        <v>0</v>
      </c>
      <c r="AF51" s="30">
        <v>0</v>
      </c>
      <c r="AG51" s="30">
        <f>SUM(B51:AF51)</f>
        <v>250</v>
      </c>
      <c r="AH51" s="30"/>
      <c r="AI51" s="30"/>
      <c r="AJ51" s="23"/>
    </row>
    <row r="53" spans="1:36" x14ac:dyDescent="0.25">
      <c r="A53" s="34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1:36" x14ac:dyDescent="0.25">
      <c r="A54" s="2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1:36" x14ac:dyDescent="0.25">
      <c r="A55" s="49" t="s">
        <v>0</v>
      </c>
      <c r="B55" s="7">
        <v>44562</v>
      </c>
      <c r="C55" s="7">
        <v>44563</v>
      </c>
      <c r="D55" s="7">
        <v>44564</v>
      </c>
      <c r="E55" s="7">
        <v>44565</v>
      </c>
      <c r="F55" s="7">
        <v>44566</v>
      </c>
      <c r="G55" s="7">
        <v>44567</v>
      </c>
      <c r="H55" s="7">
        <v>44568</v>
      </c>
      <c r="I55" s="7">
        <v>44569</v>
      </c>
      <c r="J55" s="7">
        <v>44570</v>
      </c>
      <c r="K55" s="7">
        <v>44571</v>
      </c>
      <c r="L55" s="7">
        <v>44572</v>
      </c>
      <c r="M55" s="7">
        <v>44573</v>
      </c>
      <c r="N55" s="7">
        <v>44574</v>
      </c>
      <c r="O55" s="7">
        <v>44575</v>
      </c>
      <c r="P55" s="7">
        <v>44576</v>
      </c>
      <c r="Q55" s="7">
        <v>44577</v>
      </c>
      <c r="R55" s="7">
        <v>44578</v>
      </c>
      <c r="S55" s="7">
        <v>44579</v>
      </c>
      <c r="T55" s="7">
        <v>44580</v>
      </c>
      <c r="U55" s="7">
        <v>44581</v>
      </c>
      <c r="V55" s="7">
        <v>44582</v>
      </c>
      <c r="W55" s="7">
        <v>44583</v>
      </c>
      <c r="X55" s="7">
        <v>44584</v>
      </c>
      <c r="Y55" s="7">
        <v>44585</v>
      </c>
      <c r="Z55" s="7">
        <v>44586</v>
      </c>
      <c r="AA55" s="7">
        <v>44587</v>
      </c>
      <c r="AB55" s="7">
        <v>44588</v>
      </c>
      <c r="AC55" s="7">
        <v>44589</v>
      </c>
      <c r="AD55" s="7">
        <v>44590</v>
      </c>
      <c r="AE55" s="7">
        <v>44591</v>
      </c>
      <c r="AF55" s="7">
        <v>44592</v>
      </c>
      <c r="AG55" s="9" t="s">
        <v>13</v>
      </c>
      <c r="AH55" s="2" t="s">
        <v>28</v>
      </c>
      <c r="AI55" s="50" t="s">
        <v>16</v>
      </c>
      <c r="AJ55" s="50" t="s">
        <v>17</v>
      </c>
    </row>
    <row r="56" spans="1:36" x14ac:dyDescent="0.25">
      <c r="A56" s="28"/>
      <c r="B56" s="7"/>
      <c r="C56" s="7"/>
      <c r="D56" s="7"/>
      <c r="E56" s="7"/>
      <c r="F56" s="7"/>
      <c r="G56" s="7"/>
      <c r="H56" s="7"/>
      <c r="I56" s="7"/>
      <c r="J56" s="7"/>
      <c r="K56" s="50"/>
      <c r="L56" s="50"/>
      <c r="M56" s="50"/>
      <c r="N56" s="50"/>
      <c r="O56" s="50"/>
      <c r="P56" s="50"/>
      <c r="Q56" s="50"/>
      <c r="R56" s="50"/>
      <c r="S56" s="50"/>
      <c r="T56" s="50"/>
      <c r="W56" s="50"/>
      <c r="X56" s="50"/>
      <c r="Y56" s="50"/>
      <c r="Z56" s="50"/>
      <c r="AA56" s="50"/>
      <c r="AG56" s="50"/>
      <c r="AH56" s="50"/>
      <c r="AI56" s="50"/>
      <c r="AJ56" s="50"/>
    </row>
    <row r="57" spans="1:36" x14ac:dyDescent="0.25">
      <c r="A57" s="11" t="s">
        <v>5</v>
      </c>
      <c r="B57" s="12">
        <v>505</v>
      </c>
      <c r="C57" s="12">
        <v>505</v>
      </c>
      <c r="D57" s="12">
        <v>505</v>
      </c>
      <c r="E57" s="12">
        <v>505</v>
      </c>
      <c r="F57" s="12">
        <v>505</v>
      </c>
      <c r="G57" s="12">
        <v>505</v>
      </c>
      <c r="H57" s="12">
        <v>505</v>
      </c>
      <c r="I57" s="12">
        <v>505</v>
      </c>
      <c r="J57" s="12">
        <v>505</v>
      </c>
      <c r="K57" s="12">
        <v>505</v>
      </c>
      <c r="L57" s="12">
        <v>505</v>
      </c>
      <c r="M57" s="12">
        <v>505</v>
      </c>
      <c r="N57" s="12">
        <v>505</v>
      </c>
      <c r="O57" s="12">
        <v>505</v>
      </c>
      <c r="P57" s="12">
        <v>505</v>
      </c>
      <c r="Q57" s="12">
        <v>505</v>
      </c>
      <c r="R57" s="12">
        <v>505</v>
      </c>
      <c r="S57" s="12">
        <v>505</v>
      </c>
      <c r="T57" s="12">
        <v>505</v>
      </c>
      <c r="U57" s="12">
        <v>505</v>
      </c>
      <c r="V57" s="12">
        <v>505</v>
      </c>
      <c r="W57" s="12">
        <v>505</v>
      </c>
      <c r="X57" s="12">
        <v>505</v>
      </c>
      <c r="Y57" s="12">
        <v>505</v>
      </c>
      <c r="Z57" s="12">
        <v>505</v>
      </c>
      <c r="AA57" s="12">
        <v>505</v>
      </c>
      <c r="AB57" s="12">
        <v>505</v>
      </c>
      <c r="AC57" s="12">
        <v>505</v>
      </c>
      <c r="AD57" s="12">
        <v>505</v>
      </c>
      <c r="AE57" s="12">
        <v>505</v>
      </c>
      <c r="AF57" s="12">
        <v>505</v>
      </c>
      <c r="AG57" s="13">
        <f>SUM(B57)</f>
        <v>505</v>
      </c>
      <c r="AH57" s="50"/>
      <c r="AI57" s="50"/>
      <c r="AJ57" s="50"/>
    </row>
    <row r="58" spans="1:36" x14ac:dyDescent="0.25">
      <c r="A58" t="s">
        <v>3</v>
      </c>
      <c r="B58" s="31">
        <v>11.52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45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2">
        <f>SUM(B58:AF58)</f>
        <v>11.52</v>
      </c>
      <c r="AH58" s="30">
        <f>SUM(AG40:AH40)</f>
        <v>631.81999999999994</v>
      </c>
      <c r="AI58" s="50"/>
      <c r="AJ58" s="50"/>
    </row>
    <row r="59" spans="1:36" x14ac:dyDescent="0.25">
      <c r="A59" t="s">
        <v>2</v>
      </c>
      <c r="B59" s="31">
        <v>3.82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2">
        <f>SUM(B59:AF59)</f>
        <v>3.82</v>
      </c>
      <c r="AH59" s="2">
        <f>SUM(AG41:AH41)</f>
        <v>398.20000000000016</v>
      </c>
      <c r="AI59" s="2">
        <v>402.02</v>
      </c>
      <c r="AJ59" s="2">
        <f>SUM(AG59:AH59)-AI59</f>
        <v>0</v>
      </c>
    </row>
    <row r="60" spans="1:36" x14ac:dyDescent="0.25">
      <c r="A60" s="8" t="s">
        <v>4</v>
      </c>
      <c r="B60" s="22">
        <f>SUM(B58-B59)</f>
        <v>7.6999999999999993</v>
      </c>
      <c r="C60" s="22">
        <f t="shared" ref="C60:AG60" si="19">SUM(C58-C59)</f>
        <v>0</v>
      </c>
      <c r="D60" s="22">
        <f t="shared" si="19"/>
        <v>0</v>
      </c>
      <c r="E60" s="22">
        <f t="shared" si="19"/>
        <v>0</v>
      </c>
      <c r="F60" s="22">
        <f t="shared" si="19"/>
        <v>0</v>
      </c>
      <c r="G60" s="22">
        <f t="shared" si="19"/>
        <v>0</v>
      </c>
      <c r="H60" s="22">
        <f t="shared" si="19"/>
        <v>0</v>
      </c>
      <c r="I60" s="22">
        <f t="shared" si="19"/>
        <v>0</v>
      </c>
      <c r="J60" s="22">
        <f t="shared" si="19"/>
        <v>0</v>
      </c>
      <c r="K60" s="22">
        <f t="shared" si="19"/>
        <v>0</v>
      </c>
      <c r="L60" s="22">
        <f t="shared" si="19"/>
        <v>0</v>
      </c>
      <c r="M60" s="22">
        <f t="shared" si="19"/>
        <v>0</v>
      </c>
      <c r="N60" s="22">
        <f t="shared" si="19"/>
        <v>0</v>
      </c>
      <c r="O60" s="22">
        <f t="shared" si="19"/>
        <v>0</v>
      </c>
      <c r="P60" s="22">
        <f t="shared" si="19"/>
        <v>0</v>
      </c>
      <c r="Q60" s="22">
        <f t="shared" si="19"/>
        <v>0</v>
      </c>
      <c r="R60" s="22">
        <f t="shared" si="19"/>
        <v>0</v>
      </c>
      <c r="S60" s="22">
        <f t="shared" si="19"/>
        <v>0</v>
      </c>
      <c r="T60" s="22">
        <f t="shared" si="19"/>
        <v>0</v>
      </c>
      <c r="U60" s="22">
        <f t="shared" si="19"/>
        <v>0</v>
      </c>
      <c r="V60" s="22">
        <f t="shared" si="19"/>
        <v>0</v>
      </c>
      <c r="W60" s="22">
        <f t="shared" si="19"/>
        <v>0</v>
      </c>
      <c r="X60" s="22">
        <f t="shared" si="19"/>
        <v>0</v>
      </c>
      <c r="Y60" s="22">
        <f t="shared" si="19"/>
        <v>0</v>
      </c>
      <c r="Z60" s="22">
        <f t="shared" si="19"/>
        <v>0</v>
      </c>
      <c r="AA60" s="22">
        <f t="shared" si="19"/>
        <v>0</v>
      </c>
      <c r="AB60" s="22">
        <f t="shared" si="19"/>
        <v>0</v>
      </c>
      <c r="AC60" s="22">
        <f t="shared" si="19"/>
        <v>0</v>
      </c>
      <c r="AD60" s="22">
        <f t="shared" si="19"/>
        <v>0</v>
      </c>
      <c r="AE60" s="22">
        <f t="shared" si="19"/>
        <v>0</v>
      </c>
      <c r="AF60" s="22">
        <f t="shared" si="19"/>
        <v>0</v>
      </c>
      <c r="AG60" s="22">
        <f t="shared" si="19"/>
        <v>7.6999999999999993</v>
      </c>
      <c r="AH60" s="44">
        <f>SUM(AG42:AH42)</f>
        <v>233.61999999999975</v>
      </c>
      <c r="AI60" s="9"/>
    </row>
    <row r="61" spans="1:36" x14ac:dyDescent="0.25">
      <c r="A61" t="s">
        <v>7</v>
      </c>
      <c r="B61" s="41">
        <f>SUM(B60/B57)</f>
        <v>1.5247524752475245E-2</v>
      </c>
      <c r="C61" s="41">
        <f t="shared" ref="C61:AG61" si="20">SUM(C60/C57)</f>
        <v>0</v>
      </c>
      <c r="D61" s="41">
        <f t="shared" si="20"/>
        <v>0</v>
      </c>
      <c r="E61" s="41">
        <f t="shared" si="20"/>
        <v>0</v>
      </c>
      <c r="F61" s="41">
        <f t="shared" si="20"/>
        <v>0</v>
      </c>
      <c r="G61" s="41">
        <f t="shared" si="20"/>
        <v>0</v>
      </c>
      <c r="H61" s="41">
        <f t="shared" si="20"/>
        <v>0</v>
      </c>
      <c r="I61" s="41">
        <f t="shared" si="20"/>
        <v>0</v>
      </c>
      <c r="J61" s="41">
        <f t="shared" si="20"/>
        <v>0</v>
      </c>
      <c r="K61" s="41">
        <f t="shared" si="20"/>
        <v>0</v>
      </c>
      <c r="L61" s="41">
        <f t="shared" si="20"/>
        <v>0</v>
      </c>
      <c r="M61" s="41">
        <f t="shared" si="20"/>
        <v>0</v>
      </c>
      <c r="N61" s="41">
        <f t="shared" si="20"/>
        <v>0</v>
      </c>
      <c r="O61" s="41">
        <f t="shared" si="20"/>
        <v>0</v>
      </c>
      <c r="P61" s="41">
        <f t="shared" si="20"/>
        <v>0</v>
      </c>
      <c r="Q61" s="41">
        <f t="shared" si="20"/>
        <v>0</v>
      </c>
      <c r="R61" s="41">
        <f t="shared" si="20"/>
        <v>0</v>
      </c>
      <c r="S61" s="41">
        <f t="shared" si="20"/>
        <v>0</v>
      </c>
      <c r="T61" s="41">
        <f t="shared" si="20"/>
        <v>0</v>
      </c>
      <c r="U61" s="41">
        <f t="shared" si="20"/>
        <v>0</v>
      </c>
      <c r="V61" s="41">
        <f t="shared" si="20"/>
        <v>0</v>
      </c>
      <c r="W61" s="41">
        <f t="shared" si="20"/>
        <v>0</v>
      </c>
      <c r="X61" s="41">
        <f t="shared" si="20"/>
        <v>0</v>
      </c>
      <c r="Y61" s="41">
        <f t="shared" si="20"/>
        <v>0</v>
      </c>
      <c r="Z61" s="41">
        <f t="shared" si="20"/>
        <v>0</v>
      </c>
      <c r="AA61" s="41">
        <f t="shared" si="20"/>
        <v>0</v>
      </c>
      <c r="AB61" s="41">
        <f t="shared" si="20"/>
        <v>0</v>
      </c>
      <c r="AC61" s="41">
        <f t="shared" si="20"/>
        <v>0</v>
      </c>
      <c r="AD61" s="41">
        <f t="shared" si="20"/>
        <v>0</v>
      </c>
      <c r="AE61" s="41">
        <f t="shared" si="20"/>
        <v>0</v>
      </c>
      <c r="AF61" s="41">
        <f t="shared" si="20"/>
        <v>0</v>
      </c>
      <c r="AG61" s="17">
        <f t="shared" si="20"/>
        <v>1.5247524752475245E-2</v>
      </c>
      <c r="AH61" s="50"/>
      <c r="AI61" s="50"/>
    </row>
    <row r="62" spans="1:36" x14ac:dyDescent="0.25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50"/>
      <c r="AI62" s="50"/>
    </row>
    <row r="63" spans="1:36" x14ac:dyDescent="0.25">
      <c r="A63" t="s">
        <v>8</v>
      </c>
      <c r="B63" s="15">
        <f>SUM(B59/B57)</f>
        <v>7.5643564356435641E-3</v>
      </c>
      <c r="C63" s="15">
        <f t="shared" ref="C63:AG63" si="21">SUM(C59/C57)</f>
        <v>0</v>
      </c>
      <c r="D63" s="15">
        <f t="shared" si="21"/>
        <v>0</v>
      </c>
      <c r="E63" s="15">
        <f t="shared" si="21"/>
        <v>0</v>
      </c>
      <c r="F63" s="15">
        <f t="shared" si="21"/>
        <v>0</v>
      </c>
      <c r="G63" s="15">
        <f t="shared" si="21"/>
        <v>0</v>
      </c>
      <c r="H63" s="15">
        <f t="shared" si="21"/>
        <v>0</v>
      </c>
      <c r="I63" s="15">
        <f t="shared" si="21"/>
        <v>0</v>
      </c>
      <c r="J63" s="15">
        <f t="shared" si="21"/>
        <v>0</v>
      </c>
      <c r="K63" s="15">
        <f t="shared" si="21"/>
        <v>0</v>
      </c>
      <c r="L63" s="15">
        <f t="shared" si="21"/>
        <v>0</v>
      </c>
      <c r="M63" s="15">
        <f t="shared" si="21"/>
        <v>0</v>
      </c>
      <c r="N63" s="15">
        <f t="shared" si="21"/>
        <v>0</v>
      </c>
      <c r="O63" s="15">
        <f t="shared" si="21"/>
        <v>0</v>
      </c>
      <c r="P63" s="15">
        <f t="shared" si="21"/>
        <v>0</v>
      </c>
      <c r="Q63" s="15">
        <f t="shared" si="21"/>
        <v>0</v>
      </c>
      <c r="R63" s="15">
        <f t="shared" si="21"/>
        <v>0</v>
      </c>
      <c r="S63" s="15">
        <f t="shared" si="21"/>
        <v>0</v>
      </c>
      <c r="T63" s="15">
        <f t="shared" si="21"/>
        <v>0</v>
      </c>
      <c r="U63" s="15">
        <f t="shared" si="21"/>
        <v>0</v>
      </c>
      <c r="V63" s="15">
        <f t="shared" si="21"/>
        <v>0</v>
      </c>
      <c r="W63" s="15">
        <f t="shared" si="21"/>
        <v>0</v>
      </c>
      <c r="X63" s="15">
        <f t="shared" si="21"/>
        <v>0</v>
      </c>
      <c r="Y63" s="15">
        <f t="shared" si="21"/>
        <v>0</v>
      </c>
      <c r="Z63" s="15">
        <f t="shared" si="21"/>
        <v>0</v>
      </c>
      <c r="AA63" s="15">
        <f t="shared" si="21"/>
        <v>0</v>
      </c>
      <c r="AB63" s="15">
        <f t="shared" si="21"/>
        <v>0</v>
      </c>
      <c r="AC63" s="15">
        <f t="shared" si="21"/>
        <v>0</v>
      </c>
      <c r="AD63" s="15">
        <f t="shared" si="21"/>
        <v>0</v>
      </c>
      <c r="AE63" s="15">
        <f t="shared" si="21"/>
        <v>0</v>
      </c>
      <c r="AF63" s="15">
        <f t="shared" si="21"/>
        <v>0</v>
      </c>
      <c r="AG63" s="17">
        <f t="shared" si="21"/>
        <v>7.5643564356435641E-3</v>
      </c>
      <c r="AH63" s="50"/>
      <c r="AI63" s="50"/>
    </row>
    <row r="64" spans="1:36" x14ac:dyDescent="0.25"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Y64" s="50"/>
      <c r="Z64" s="50"/>
      <c r="AA64" s="50"/>
      <c r="AG64" s="50"/>
      <c r="AH64" s="50"/>
      <c r="AI64" s="50"/>
    </row>
    <row r="65" spans="1:36" x14ac:dyDescent="0.25">
      <c r="A65" t="s">
        <v>19</v>
      </c>
      <c r="D65" s="50"/>
      <c r="E65" s="50"/>
      <c r="F65" s="50"/>
      <c r="G65" s="50"/>
      <c r="H65" s="50"/>
      <c r="I65" s="50"/>
      <c r="J65" s="50"/>
      <c r="K65" s="29"/>
      <c r="L65" s="50"/>
      <c r="M65" s="50"/>
      <c r="N65" s="50"/>
      <c r="O65" s="50"/>
      <c r="P65" s="50"/>
      <c r="Q65" s="50"/>
      <c r="R65" s="50"/>
      <c r="S65" s="50"/>
      <c r="T65" s="50"/>
      <c r="W65" s="29"/>
      <c r="X65" s="50"/>
      <c r="Y65" s="50"/>
      <c r="Z65" s="50"/>
      <c r="AA65" s="50"/>
      <c r="AG65" s="29">
        <f>SUM(AG61/'AI Marketing'!A60)</f>
        <v>1.5247524752475245E-2</v>
      </c>
      <c r="AH65" s="50"/>
      <c r="AI65" s="50"/>
    </row>
    <row r="66" spans="1:36" x14ac:dyDescent="0.25"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W66" s="50"/>
      <c r="X66" s="50"/>
      <c r="Y66" s="50"/>
      <c r="Z66" s="50"/>
      <c r="AA66" s="50"/>
      <c r="AG66" s="50"/>
      <c r="AH66" s="50"/>
      <c r="AI66" s="50"/>
    </row>
    <row r="67" spans="1:36" x14ac:dyDescent="0.25">
      <c r="A67" t="s">
        <v>20</v>
      </c>
      <c r="D67" s="50"/>
      <c r="E67" s="50"/>
      <c r="F67" s="50"/>
      <c r="G67" s="50"/>
      <c r="H67" s="50"/>
      <c r="I67" s="50"/>
      <c r="J67" s="50"/>
      <c r="K67" s="29"/>
      <c r="L67" s="50"/>
      <c r="M67" s="50"/>
      <c r="N67" s="50"/>
      <c r="O67" s="50"/>
      <c r="P67" s="50"/>
      <c r="Q67" s="50"/>
      <c r="R67" s="50"/>
      <c r="S67" s="50"/>
      <c r="T67" s="50"/>
      <c r="W67" s="29"/>
      <c r="X67" s="50"/>
      <c r="Y67" s="50"/>
      <c r="Z67" s="50"/>
      <c r="AA67" s="50"/>
      <c r="AG67" s="29">
        <f>SUM(AG65*30)</f>
        <v>0.45742574257425739</v>
      </c>
      <c r="AH67" s="50"/>
      <c r="AI67" s="50"/>
    </row>
    <row r="68" spans="1:36" x14ac:dyDescent="0.25"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</row>
    <row r="69" spans="1:36" x14ac:dyDescent="0.25">
      <c r="A69" t="s">
        <v>24</v>
      </c>
      <c r="B69" s="23">
        <v>15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30">
        <f>SUM(B69:AF69)</f>
        <v>15</v>
      </c>
      <c r="AH69" s="30"/>
      <c r="AI69" s="30"/>
      <c r="AJ69" s="23"/>
    </row>
  </sheetData>
  <mergeCells count="8">
    <mergeCell ref="AF8:AG8"/>
    <mergeCell ref="AH8:AI8"/>
    <mergeCell ref="O1:P1"/>
    <mergeCell ref="Q1:R1"/>
    <mergeCell ref="O2:P2"/>
    <mergeCell ref="Q2:R2"/>
    <mergeCell ref="AF7:AG7"/>
    <mergeCell ref="AH7:AI7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86E20-B287-4F36-AF3A-568A78BDFDBA}">
  <dimension ref="A1:AJ69"/>
  <sheetViews>
    <sheetView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A56" sqref="A56"/>
    </sheetView>
  </sheetViews>
  <sheetFormatPr defaultRowHeight="15" x14ac:dyDescent="0.25"/>
  <cols>
    <col min="1" max="1" width="32.85546875" bestFit="1" customWidth="1"/>
    <col min="2" max="3" width="12.28515625" customWidth="1"/>
    <col min="4" max="4" width="10.42578125" style="1" bestFit="1" customWidth="1"/>
    <col min="5" max="5" width="10.140625" style="1" bestFit="1" customWidth="1"/>
    <col min="6" max="14" width="10.42578125" style="1" bestFit="1" customWidth="1"/>
    <col min="15" max="15" width="10.5703125" style="1" bestFit="1" customWidth="1"/>
    <col min="16" max="20" width="10.42578125" style="1" bestFit="1" customWidth="1"/>
    <col min="21" max="30" width="10.42578125" bestFit="1" customWidth="1"/>
    <col min="31" max="31" width="10.42578125" customWidth="1"/>
    <col min="32" max="32" width="10.42578125" bestFit="1" customWidth="1"/>
    <col min="36" max="36" width="10.5703125" bestFit="1" customWidth="1"/>
  </cols>
  <sheetData>
    <row r="1" spans="1:19" x14ac:dyDescent="0.25">
      <c r="A1" t="s">
        <v>29</v>
      </c>
      <c r="B1" s="1"/>
      <c r="C1" s="1"/>
      <c r="O1" s="55" t="s">
        <v>31</v>
      </c>
      <c r="P1" s="55"/>
      <c r="Q1" s="55" t="s">
        <v>30</v>
      </c>
      <c r="R1" s="55"/>
      <c r="S1" s="1" t="s">
        <v>32</v>
      </c>
    </row>
    <row r="2" spans="1:19" x14ac:dyDescent="0.25">
      <c r="A2" s="46"/>
      <c r="B2" s="1"/>
      <c r="C2" s="1"/>
      <c r="O2" s="56"/>
      <c r="P2" s="55"/>
      <c r="Q2" s="56"/>
      <c r="R2" s="55"/>
    </row>
    <row r="3" spans="1:19" s="1" customFormat="1" x14ac:dyDescent="0.25">
      <c r="A3" s="6" t="s">
        <v>0</v>
      </c>
      <c r="B3" s="7">
        <v>44492</v>
      </c>
      <c r="C3" s="7">
        <v>44493</v>
      </c>
      <c r="D3" s="7">
        <v>44494</v>
      </c>
      <c r="E3" s="7">
        <v>44495</v>
      </c>
      <c r="F3" s="7">
        <v>44496</v>
      </c>
      <c r="G3" s="7">
        <v>44497</v>
      </c>
      <c r="H3" s="7">
        <v>44498</v>
      </c>
      <c r="I3" s="7">
        <v>44499</v>
      </c>
      <c r="J3" s="7">
        <v>44500</v>
      </c>
      <c r="K3" s="1" t="s">
        <v>13</v>
      </c>
      <c r="M3" s="1" t="s">
        <v>16</v>
      </c>
      <c r="O3" s="1" t="s">
        <v>17</v>
      </c>
    </row>
    <row r="4" spans="1:19" s="1" customFormat="1" x14ac:dyDescent="0.25">
      <c r="A4" s="28"/>
      <c r="B4" s="7"/>
      <c r="C4" s="7"/>
      <c r="D4" s="7"/>
      <c r="E4" s="7"/>
      <c r="F4" s="7"/>
      <c r="G4" s="7"/>
      <c r="H4" s="7"/>
      <c r="I4" s="7"/>
      <c r="J4" s="7"/>
    </row>
    <row r="5" spans="1:19" s="1" customFormat="1" x14ac:dyDescent="0.25">
      <c r="A5" s="11" t="s">
        <v>5</v>
      </c>
      <c r="B5" s="19">
        <v>275</v>
      </c>
      <c r="C5" s="19">
        <v>275</v>
      </c>
      <c r="D5" s="19">
        <v>275</v>
      </c>
      <c r="E5" s="19">
        <v>275</v>
      </c>
      <c r="F5" s="19">
        <v>275</v>
      </c>
      <c r="G5" s="19">
        <v>275</v>
      </c>
      <c r="H5" s="19">
        <v>275</v>
      </c>
      <c r="I5" s="19">
        <v>275</v>
      </c>
      <c r="J5" s="19">
        <v>275</v>
      </c>
      <c r="K5" s="19">
        <v>275</v>
      </c>
    </row>
    <row r="6" spans="1:19" s="1" customFormat="1" x14ac:dyDescent="0.25">
      <c r="A6" t="s">
        <v>3</v>
      </c>
      <c r="B6" s="19">
        <v>18.04</v>
      </c>
      <c r="C6" s="19">
        <v>16.66</v>
      </c>
      <c r="D6" s="19">
        <v>8.0500000000000007</v>
      </c>
      <c r="E6" s="19">
        <v>10.45</v>
      </c>
      <c r="F6" s="19">
        <v>15.72</v>
      </c>
      <c r="G6" s="19">
        <v>9.58</v>
      </c>
      <c r="H6" s="19">
        <v>16.71</v>
      </c>
      <c r="I6" s="19">
        <v>11.44</v>
      </c>
      <c r="J6" s="19">
        <v>7.15</v>
      </c>
      <c r="K6" s="18">
        <f>SUM(B6:J6)</f>
        <v>113.80000000000001</v>
      </c>
    </row>
    <row r="7" spans="1:19" x14ac:dyDescent="0.25">
      <c r="A7" t="s">
        <v>2</v>
      </c>
      <c r="B7" s="19">
        <v>13.76</v>
      </c>
      <c r="C7" s="19">
        <v>6.88</v>
      </c>
      <c r="D7" s="19">
        <v>6.88</v>
      </c>
      <c r="E7" s="19">
        <v>6.88</v>
      </c>
      <c r="F7" s="19">
        <v>6.88</v>
      </c>
      <c r="G7" s="19">
        <v>6.88</v>
      </c>
      <c r="H7" s="19">
        <v>6.88</v>
      </c>
      <c r="I7" s="19">
        <v>6.88</v>
      </c>
      <c r="J7" s="19">
        <v>6.88</v>
      </c>
      <c r="K7" s="18">
        <f>SUM(B7:J7)</f>
        <v>68.800000000000011</v>
      </c>
      <c r="M7" s="1">
        <v>68.8</v>
      </c>
      <c r="O7" s="2">
        <f>SUM(M7-K7)</f>
        <v>-1.4210854715202004E-14</v>
      </c>
    </row>
    <row r="8" spans="1:19" s="1" customFormat="1" x14ac:dyDescent="0.25">
      <c r="A8" s="8" t="s">
        <v>4</v>
      </c>
      <c r="B8" s="20">
        <f>SUM(B6-B7)</f>
        <v>4.2799999999999994</v>
      </c>
      <c r="C8" s="20">
        <f t="shared" ref="C8:K8" si="0">SUM(C6-C7)</f>
        <v>9.7800000000000011</v>
      </c>
      <c r="D8" s="20">
        <f t="shared" si="0"/>
        <v>1.1700000000000008</v>
      </c>
      <c r="E8" s="20">
        <f t="shared" si="0"/>
        <v>3.5699999999999994</v>
      </c>
      <c r="F8" s="20">
        <f t="shared" si="0"/>
        <v>8.84</v>
      </c>
      <c r="G8" s="20">
        <f t="shared" si="0"/>
        <v>2.7</v>
      </c>
      <c r="H8" s="20">
        <f t="shared" si="0"/>
        <v>9.8300000000000018</v>
      </c>
      <c r="I8" s="20">
        <f t="shared" si="0"/>
        <v>4.5599999999999996</v>
      </c>
      <c r="J8" s="20">
        <f t="shared" si="0"/>
        <v>0.27000000000000046</v>
      </c>
      <c r="K8" s="20">
        <f t="shared" si="0"/>
        <v>45</v>
      </c>
      <c r="L8" s="9"/>
      <c r="M8" s="9"/>
      <c r="N8" s="9"/>
    </row>
    <row r="9" spans="1:19" s="1" customFormat="1" x14ac:dyDescent="0.25">
      <c r="A9" t="s">
        <v>7</v>
      </c>
      <c r="B9" s="10">
        <f>SUM(B8/B5)</f>
        <v>1.5563636363636361E-2</v>
      </c>
      <c r="C9" s="10">
        <f t="shared" ref="C9:K9" si="1">SUM(C8/C5)</f>
        <v>3.5563636363636367E-2</v>
      </c>
      <c r="D9" s="10">
        <f t="shared" si="1"/>
        <v>4.2545454545454579E-3</v>
      </c>
      <c r="E9" s="10">
        <f t="shared" si="1"/>
        <v>1.2981818181818179E-2</v>
      </c>
      <c r="F9" s="10">
        <f t="shared" si="1"/>
        <v>3.2145454545454547E-2</v>
      </c>
      <c r="G9" s="10">
        <f t="shared" si="1"/>
        <v>9.8181818181818196E-3</v>
      </c>
      <c r="H9" s="10">
        <f t="shared" si="1"/>
        <v>3.5745454545454552E-2</v>
      </c>
      <c r="I9" s="10">
        <f t="shared" si="1"/>
        <v>1.658181818181818E-2</v>
      </c>
      <c r="J9" s="10">
        <f t="shared" si="1"/>
        <v>9.8181818181818353E-4</v>
      </c>
      <c r="K9" s="5">
        <f t="shared" si="1"/>
        <v>0.16363636363636364</v>
      </c>
    </row>
    <row r="10" spans="1:19" s="1" customFormat="1" x14ac:dyDescent="0.25">
      <c r="A10"/>
      <c r="B10"/>
      <c r="C10"/>
    </row>
    <row r="11" spans="1:19" x14ac:dyDescent="0.25">
      <c r="A11" t="s">
        <v>8</v>
      </c>
      <c r="B11" s="10">
        <f>SUM(B7/B5)</f>
        <v>5.0036363636363636E-2</v>
      </c>
      <c r="C11" s="10">
        <f t="shared" ref="C11:K11" si="2">SUM(C7/C5)</f>
        <v>2.5018181818181818E-2</v>
      </c>
      <c r="D11" s="10">
        <f t="shared" si="2"/>
        <v>2.5018181818181818E-2</v>
      </c>
      <c r="E11" s="10">
        <f t="shared" si="2"/>
        <v>2.5018181818181818E-2</v>
      </c>
      <c r="F11" s="10">
        <f t="shared" si="2"/>
        <v>2.5018181818181818E-2</v>
      </c>
      <c r="G11" s="10">
        <f t="shared" si="2"/>
        <v>2.5018181818181818E-2</v>
      </c>
      <c r="H11" s="10">
        <f t="shared" si="2"/>
        <v>2.5018181818181818E-2</v>
      </c>
      <c r="I11" s="10">
        <f t="shared" si="2"/>
        <v>2.5018181818181818E-2</v>
      </c>
      <c r="J11" s="10">
        <f t="shared" si="2"/>
        <v>2.5018181818181818E-2</v>
      </c>
      <c r="K11" s="5">
        <f t="shared" si="2"/>
        <v>0.25018181818181823</v>
      </c>
    </row>
    <row r="13" spans="1:19" x14ac:dyDescent="0.25">
      <c r="A13" t="s">
        <v>19</v>
      </c>
      <c r="K13" s="29">
        <f>SUM(K9/8)</f>
        <v>2.0454545454545454E-2</v>
      </c>
    </row>
    <row r="15" spans="1:19" x14ac:dyDescent="0.25">
      <c r="A15" t="s">
        <v>20</v>
      </c>
      <c r="K15" s="29">
        <f>SUM(K13*30)</f>
        <v>0.61363636363636365</v>
      </c>
    </row>
    <row r="17" spans="1:36" x14ac:dyDescent="0.25">
      <c r="A17" s="34"/>
    </row>
    <row r="18" spans="1:36" x14ac:dyDescent="0.25">
      <c r="A18" s="1"/>
    </row>
    <row r="19" spans="1:36" x14ac:dyDescent="0.25">
      <c r="A19" s="6" t="s">
        <v>0</v>
      </c>
      <c r="B19" s="7">
        <v>44501</v>
      </c>
      <c r="C19" s="7">
        <v>44502</v>
      </c>
      <c r="D19" s="7">
        <v>44503</v>
      </c>
      <c r="E19" s="7">
        <v>44504</v>
      </c>
      <c r="F19" s="7">
        <v>44505</v>
      </c>
      <c r="G19" s="7">
        <v>44506</v>
      </c>
      <c r="H19" s="7">
        <v>44507</v>
      </c>
      <c r="I19" s="7">
        <v>44508</v>
      </c>
      <c r="J19" s="7">
        <v>44509</v>
      </c>
      <c r="K19" s="7">
        <v>44510</v>
      </c>
      <c r="L19" s="7">
        <v>44511</v>
      </c>
      <c r="M19" s="7">
        <v>44512</v>
      </c>
      <c r="N19" s="7">
        <v>44513</v>
      </c>
      <c r="O19" s="7">
        <v>44514</v>
      </c>
      <c r="P19" s="7">
        <v>44515</v>
      </c>
      <c r="Q19" s="7">
        <v>44516</v>
      </c>
      <c r="R19" s="7">
        <v>44517</v>
      </c>
      <c r="S19" s="7">
        <v>44518</v>
      </c>
      <c r="T19" s="7">
        <v>44519</v>
      </c>
      <c r="U19" s="7">
        <v>44520</v>
      </c>
      <c r="V19" s="7">
        <v>44521</v>
      </c>
      <c r="W19" s="7">
        <v>44522</v>
      </c>
      <c r="X19" s="7">
        <v>44523</v>
      </c>
      <c r="Y19" s="7">
        <v>44524</v>
      </c>
      <c r="Z19" s="7">
        <v>44525</v>
      </c>
      <c r="AA19" s="7">
        <v>44526</v>
      </c>
      <c r="AB19" s="7">
        <v>44527</v>
      </c>
      <c r="AC19" s="7">
        <v>44528</v>
      </c>
      <c r="AD19" s="7">
        <v>44529</v>
      </c>
      <c r="AE19" s="7">
        <v>44530</v>
      </c>
      <c r="AF19" s="7"/>
      <c r="AG19" s="9" t="s">
        <v>13</v>
      </c>
      <c r="AH19" s="2" t="s">
        <v>28</v>
      </c>
      <c r="AI19" s="1" t="s">
        <v>16</v>
      </c>
      <c r="AJ19" s="1" t="s">
        <v>17</v>
      </c>
    </row>
    <row r="20" spans="1:36" x14ac:dyDescent="0.25">
      <c r="A20" s="28"/>
      <c r="B20" s="7"/>
      <c r="C20" s="7"/>
      <c r="D20" s="7"/>
      <c r="E20" s="7"/>
      <c r="F20" s="7"/>
      <c r="G20" s="7"/>
      <c r="H20" s="7"/>
      <c r="I20" s="7"/>
      <c r="J20" s="7"/>
      <c r="W20" s="1"/>
      <c r="X20" s="1"/>
      <c r="Y20" s="1"/>
      <c r="Z20" s="1"/>
      <c r="AA20" s="1"/>
      <c r="AG20" s="1"/>
      <c r="AH20" s="1"/>
      <c r="AI20" s="1"/>
      <c r="AJ20" s="1"/>
    </row>
    <row r="21" spans="1:36" x14ac:dyDescent="0.25">
      <c r="A21" s="11" t="s">
        <v>5</v>
      </c>
      <c r="B21" s="12">
        <v>275</v>
      </c>
      <c r="C21" s="12">
        <v>275</v>
      </c>
      <c r="D21" s="12">
        <v>275</v>
      </c>
      <c r="E21" s="12">
        <v>275</v>
      </c>
      <c r="F21" s="12">
        <v>275</v>
      </c>
      <c r="G21" s="12">
        <v>275</v>
      </c>
      <c r="H21" s="12">
        <v>275</v>
      </c>
      <c r="I21" s="12">
        <v>275</v>
      </c>
      <c r="J21" s="12">
        <v>275</v>
      </c>
      <c r="K21" s="12">
        <v>275</v>
      </c>
      <c r="L21" s="12">
        <v>275</v>
      </c>
      <c r="M21" s="12">
        <v>275</v>
      </c>
      <c r="N21" s="12">
        <v>275</v>
      </c>
      <c r="O21" s="12">
        <v>275</v>
      </c>
      <c r="P21" s="12">
        <v>275</v>
      </c>
      <c r="Q21" s="12">
        <v>275</v>
      </c>
      <c r="R21" s="12">
        <v>275</v>
      </c>
      <c r="S21" s="12">
        <v>275</v>
      </c>
      <c r="T21" s="12">
        <v>275</v>
      </c>
      <c r="U21" s="12">
        <v>275</v>
      </c>
      <c r="V21" s="12">
        <v>275</v>
      </c>
      <c r="W21" s="12">
        <v>275</v>
      </c>
      <c r="X21" s="12">
        <v>275</v>
      </c>
      <c r="Y21" s="12">
        <v>275</v>
      </c>
      <c r="Z21" s="12">
        <v>345</v>
      </c>
      <c r="AA21" s="12">
        <v>345</v>
      </c>
      <c r="AB21" s="12">
        <v>345</v>
      </c>
      <c r="AC21" s="12">
        <v>345</v>
      </c>
      <c r="AD21" s="12">
        <v>345</v>
      </c>
      <c r="AE21" s="12">
        <v>345</v>
      </c>
      <c r="AF21" s="12"/>
      <c r="AG21" s="13">
        <v>275</v>
      </c>
      <c r="AH21" s="1"/>
      <c r="AI21" s="1"/>
      <c r="AJ21" s="1"/>
    </row>
    <row r="22" spans="1:36" x14ac:dyDescent="0.25">
      <c r="A22" t="s">
        <v>3</v>
      </c>
      <c r="B22" s="31">
        <v>20.83</v>
      </c>
      <c r="C22" s="31">
        <v>2.06</v>
      </c>
      <c r="D22" s="31">
        <v>23.63</v>
      </c>
      <c r="E22" s="31">
        <v>9.06</v>
      </c>
      <c r="F22" s="31">
        <v>17.829999999999998</v>
      </c>
      <c r="G22" s="31">
        <v>6.3</v>
      </c>
      <c r="H22" s="31">
        <v>15.68</v>
      </c>
      <c r="I22" s="31">
        <v>7.09</v>
      </c>
      <c r="J22" s="31">
        <v>14.14</v>
      </c>
      <c r="K22" s="31">
        <v>5.03</v>
      </c>
      <c r="L22" s="31">
        <v>9.81</v>
      </c>
      <c r="M22" s="31">
        <v>11.22</v>
      </c>
      <c r="N22" s="31">
        <v>5.07</v>
      </c>
      <c r="O22" s="31">
        <v>10.67</v>
      </c>
      <c r="P22" s="31">
        <v>27.41</v>
      </c>
      <c r="Q22" s="31">
        <v>22.67</v>
      </c>
      <c r="R22" s="31">
        <v>22.14</v>
      </c>
      <c r="S22" s="31">
        <v>29.34</v>
      </c>
      <c r="T22" s="31">
        <v>10.39</v>
      </c>
      <c r="U22" s="31">
        <v>12.69</v>
      </c>
      <c r="V22" s="31">
        <v>14.14</v>
      </c>
      <c r="W22" s="31">
        <v>17.64</v>
      </c>
      <c r="X22" s="31">
        <v>14.52</v>
      </c>
      <c r="Y22" s="31">
        <v>10.41</v>
      </c>
      <c r="Z22" s="31">
        <v>19.91</v>
      </c>
      <c r="AA22" s="31">
        <v>24.51</v>
      </c>
      <c r="AB22" s="31">
        <v>19.39</v>
      </c>
      <c r="AC22" s="31">
        <v>21.93</v>
      </c>
      <c r="AD22" s="31">
        <v>15.25</v>
      </c>
      <c r="AE22" s="31">
        <v>2.93</v>
      </c>
      <c r="AF22" s="31"/>
      <c r="AG22" s="32">
        <f>SUM(B22:AF22)</f>
        <v>443.68999999999988</v>
      </c>
      <c r="AH22" s="30">
        <f>SUM(K6)</f>
        <v>113.80000000000001</v>
      </c>
      <c r="AI22" s="1"/>
      <c r="AJ22" s="1"/>
    </row>
    <row r="23" spans="1:36" x14ac:dyDescent="0.25">
      <c r="A23" t="s">
        <v>2</v>
      </c>
      <c r="B23" s="31">
        <v>6.88</v>
      </c>
      <c r="C23" s="31">
        <v>6.88</v>
      </c>
      <c r="D23" s="31">
        <v>6.88</v>
      </c>
      <c r="E23" s="31">
        <v>6.88</v>
      </c>
      <c r="F23" s="31">
        <v>6.88</v>
      </c>
      <c r="G23" s="31">
        <v>6.88</v>
      </c>
      <c r="H23" s="31">
        <v>6.88</v>
      </c>
      <c r="I23" s="31">
        <v>6.88</v>
      </c>
      <c r="J23" s="31">
        <v>6.88</v>
      </c>
      <c r="K23" s="31">
        <v>6.88</v>
      </c>
      <c r="L23" s="31">
        <v>6.88</v>
      </c>
      <c r="M23" s="31">
        <v>6.88</v>
      </c>
      <c r="N23" s="31">
        <v>6.88</v>
      </c>
      <c r="O23" s="31">
        <v>6.88</v>
      </c>
      <c r="P23" s="31">
        <v>6.88</v>
      </c>
      <c r="Q23" s="31">
        <v>6.88</v>
      </c>
      <c r="R23" s="31">
        <v>6.88</v>
      </c>
      <c r="S23" s="31">
        <v>6.88</v>
      </c>
      <c r="T23" s="31">
        <v>6.88</v>
      </c>
      <c r="U23" s="31">
        <v>6.88</v>
      </c>
      <c r="V23" s="31">
        <v>6.88</v>
      </c>
      <c r="W23" s="31">
        <v>6.88</v>
      </c>
      <c r="X23" s="31">
        <v>6.88</v>
      </c>
      <c r="Y23" s="31">
        <v>6.88</v>
      </c>
      <c r="Z23" s="31">
        <v>9.8000000000000007</v>
      </c>
      <c r="AA23" s="31">
        <v>9.8000000000000007</v>
      </c>
      <c r="AB23" s="31">
        <v>9.8000000000000007</v>
      </c>
      <c r="AC23" s="31">
        <v>9.8000000000000007</v>
      </c>
      <c r="AD23" s="31">
        <v>9.8000000000000007</v>
      </c>
      <c r="AE23" s="31">
        <v>9.8000000000000007</v>
      </c>
      <c r="AF23" s="31"/>
      <c r="AG23" s="32">
        <f>SUM(B23:AF23)</f>
        <v>223.92000000000002</v>
      </c>
      <c r="AH23" s="2">
        <f>SUM(K7)</f>
        <v>68.800000000000011</v>
      </c>
      <c r="AI23" s="2">
        <v>292.72000000000003</v>
      </c>
      <c r="AJ23" s="2">
        <f>SUM(AG23:AH23)-AI23</f>
        <v>0</v>
      </c>
    </row>
    <row r="24" spans="1:36" x14ac:dyDescent="0.25">
      <c r="A24" s="8" t="s">
        <v>4</v>
      </c>
      <c r="B24" s="22">
        <f>SUM(B22-B23)</f>
        <v>13.95</v>
      </c>
      <c r="C24" s="22">
        <f t="shared" ref="C24:AD24" si="3">SUM(C22-C23)</f>
        <v>-4.82</v>
      </c>
      <c r="D24" s="22">
        <f t="shared" si="3"/>
        <v>16.75</v>
      </c>
      <c r="E24" s="22">
        <f t="shared" si="3"/>
        <v>2.1800000000000006</v>
      </c>
      <c r="F24" s="22">
        <f t="shared" si="3"/>
        <v>10.95</v>
      </c>
      <c r="G24" s="22">
        <f t="shared" si="3"/>
        <v>-0.58000000000000007</v>
      </c>
      <c r="H24" s="22">
        <f t="shared" si="3"/>
        <v>8.8000000000000007</v>
      </c>
      <c r="I24" s="22">
        <f t="shared" si="3"/>
        <v>0.20999999999999996</v>
      </c>
      <c r="J24" s="22">
        <f t="shared" si="3"/>
        <v>7.2600000000000007</v>
      </c>
      <c r="K24" s="22">
        <f t="shared" si="3"/>
        <v>-1.8499999999999996</v>
      </c>
      <c r="L24" s="22">
        <f t="shared" si="3"/>
        <v>2.9300000000000006</v>
      </c>
      <c r="M24" s="22">
        <f t="shared" si="3"/>
        <v>4.3400000000000007</v>
      </c>
      <c r="N24" s="22">
        <f t="shared" si="3"/>
        <v>-1.8099999999999996</v>
      </c>
      <c r="O24" s="22">
        <f t="shared" si="3"/>
        <v>3.79</v>
      </c>
      <c r="P24" s="22">
        <f t="shared" si="3"/>
        <v>20.53</v>
      </c>
      <c r="Q24" s="22">
        <f t="shared" si="3"/>
        <v>15.790000000000003</v>
      </c>
      <c r="R24" s="22">
        <f t="shared" si="3"/>
        <v>15.260000000000002</v>
      </c>
      <c r="S24" s="22">
        <f t="shared" si="3"/>
        <v>22.46</v>
      </c>
      <c r="T24" s="22">
        <f t="shared" si="3"/>
        <v>3.5100000000000007</v>
      </c>
      <c r="U24" s="22">
        <f t="shared" si="3"/>
        <v>5.81</v>
      </c>
      <c r="V24" s="22">
        <f t="shared" si="3"/>
        <v>7.2600000000000007</v>
      </c>
      <c r="W24" s="22">
        <f t="shared" si="3"/>
        <v>10.760000000000002</v>
      </c>
      <c r="X24" s="22">
        <f t="shared" si="3"/>
        <v>7.64</v>
      </c>
      <c r="Y24" s="22">
        <f t="shared" si="3"/>
        <v>3.5300000000000002</v>
      </c>
      <c r="Z24" s="22">
        <f t="shared" si="3"/>
        <v>10.11</v>
      </c>
      <c r="AA24" s="22">
        <f t="shared" si="3"/>
        <v>14.71</v>
      </c>
      <c r="AB24" s="22">
        <f t="shared" si="3"/>
        <v>9.59</v>
      </c>
      <c r="AC24" s="22">
        <f t="shared" si="3"/>
        <v>12.129999999999999</v>
      </c>
      <c r="AD24" s="22">
        <f t="shared" si="3"/>
        <v>5.4499999999999993</v>
      </c>
      <c r="AE24" s="22">
        <f t="shared" ref="AE24" si="4">SUM(AE22-AE23)</f>
        <v>-6.870000000000001</v>
      </c>
      <c r="AF24" s="22"/>
      <c r="AG24" s="22">
        <f t="shared" ref="AG24" si="5">SUM(AG22-AG23)</f>
        <v>219.76999999999987</v>
      </c>
      <c r="AH24" s="44">
        <f>SUM(K8)</f>
        <v>45</v>
      </c>
      <c r="AI24" s="9"/>
    </row>
    <row r="25" spans="1:36" x14ac:dyDescent="0.25">
      <c r="A25" t="s">
        <v>7</v>
      </c>
      <c r="B25" s="15">
        <f>SUM(B24/B21)</f>
        <v>5.0727272727272725E-2</v>
      </c>
      <c r="C25" s="21">
        <f t="shared" ref="C25:AD25" si="6">SUM(C24/C21)</f>
        <v>-1.7527272727272728E-2</v>
      </c>
      <c r="D25" s="15">
        <f t="shared" si="6"/>
        <v>6.0909090909090906E-2</v>
      </c>
      <c r="E25" s="15">
        <f t="shared" si="6"/>
        <v>7.927272727272729E-3</v>
      </c>
      <c r="F25" s="15">
        <f t="shared" si="6"/>
        <v>3.9818181818181815E-2</v>
      </c>
      <c r="G25" s="21">
        <f t="shared" si="6"/>
        <v>-2.1090909090909094E-3</v>
      </c>
      <c r="H25" s="15">
        <f t="shared" si="6"/>
        <v>3.2000000000000001E-2</v>
      </c>
      <c r="I25" s="15">
        <f t="shared" si="6"/>
        <v>7.6363636363636347E-4</v>
      </c>
      <c r="J25" s="15">
        <f t="shared" si="6"/>
        <v>2.6400000000000003E-2</v>
      </c>
      <c r="K25" s="21">
        <f t="shared" si="6"/>
        <v>-6.7272727272727258E-3</v>
      </c>
      <c r="L25" s="15">
        <f t="shared" si="6"/>
        <v>1.0654545454545456E-2</v>
      </c>
      <c r="M25" s="15">
        <f t="shared" si="6"/>
        <v>1.5781818181818185E-2</v>
      </c>
      <c r="N25" s="21">
        <f t="shared" si="6"/>
        <v>-6.58181818181818E-3</v>
      </c>
      <c r="O25" s="15">
        <f t="shared" si="6"/>
        <v>1.3781818181818182E-2</v>
      </c>
      <c r="P25" s="15">
        <f t="shared" si="6"/>
        <v>7.465454545454546E-2</v>
      </c>
      <c r="Q25" s="15">
        <f t="shared" si="6"/>
        <v>5.7418181818181827E-2</v>
      </c>
      <c r="R25" s="15">
        <f t="shared" si="6"/>
        <v>5.5490909090909098E-2</v>
      </c>
      <c r="S25" s="15">
        <f t="shared" si="6"/>
        <v>8.1672727272727272E-2</v>
      </c>
      <c r="T25" s="15">
        <f t="shared" si="6"/>
        <v>1.2763636363636366E-2</v>
      </c>
      <c r="U25" s="15">
        <f t="shared" si="6"/>
        <v>2.1127272727272727E-2</v>
      </c>
      <c r="V25" s="15">
        <f t="shared" si="6"/>
        <v>2.6400000000000003E-2</v>
      </c>
      <c r="W25" s="15">
        <f t="shared" si="6"/>
        <v>3.9127272727272733E-2</v>
      </c>
      <c r="X25" s="15">
        <f t="shared" si="6"/>
        <v>2.7781818181818182E-2</v>
      </c>
      <c r="Y25" s="15">
        <f t="shared" si="6"/>
        <v>1.2836363636363637E-2</v>
      </c>
      <c r="Z25" s="15">
        <f t="shared" si="6"/>
        <v>2.9304347826086954E-2</v>
      </c>
      <c r="AA25" s="15">
        <f t="shared" si="6"/>
        <v>4.2637681159420293E-2</v>
      </c>
      <c r="AB25" s="15">
        <f t="shared" si="6"/>
        <v>2.7797101449275361E-2</v>
      </c>
      <c r="AC25" s="15">
        <f t="shared" si="6"/>
        <v>3.5159420289855067E-2</v>
      </c>
      <c r="AD25" s="15">
        <f t="shared" si="6"/>
        <v>1.5797101449275361E-2</v>
      </c>
      <c r="AE25" s="21">
        <f t="shared" ref="AE25" si="7">SUM(AE24/AE21)</f>
        <v>-1.9913043478260874E-2</v>
      </c>
      <c r="AF25" s="21"/>
      <c r="AG25" s="17">
        <f t="shared" ref="AG25" si="8">SUM(AG24/AG21)</f>
        <v>0.79916363636363585</v>
      </c>
      <c r="AH25" s="1"/>
      <c r="AI25" s="1"/>
    </row>
    <row r="26" spans="1:36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"/>
      <c r="AI26" s="1"/>
    </row>
    <row r="27" spans="1:36" x14ac:dyDescent="0.25">
      <c r="A27" t="s">
        <v>8</v>
      </c>
      <c r="B27" s="15">
        <f>SUM(B23/B21)</f>
        <v>2.5018181818181818E-2</v>
      </c>
      <c r="C27" s="15">
        <f t="shared" ref="C27:AD27" si="9">SUM(C23/C21)</f>
        <v>2.5018181818181818E-2</v>
      </c>
      <c r="D27" s="15">
        <f t="shared" si="9"/>
        <v>2.5018181818181818E-2</v>
      </c>
      <c r="E27" s="15">
        <f t="shared" si="9"/>
        <v>2.5018181818181818E-2</v>
      </c>
      <c r="F27" s="15">
        <f t="shared" si="9"/>
        <v>2.5018181818181818E-2</v>
      </c>
      <c r="G27" s="15">
        <f t="shared" si="9"/>
        <v>2.5018181818181818E-2</v>
      </c>
      <c r="H27" s="15">
        <f t="shared" si="9"/>
        <v>2.5018181818181818E-2</v>
      </c>
      <c r="I27" s="15">
        <f t="shared" si="9"/>
        <v>2.5018181818181818E-2</v>
      </c>
      <c r="J27" s="15">
        <f t="shared" si="9"/>
        <v>2.5018181818181818E-2</v>
      </c>
      <c r="K27" s="15">
        <f t="shared" si="9"/>
        <v>2.5018181818181818E-2</v>
      </c>
      <c r="L27" s="15">
        <f t="shared" si="9"/>
        <v>2.5018181818181818E-2</v>
      </c>
      <c r="M27" s="15">
        <f t="shared" si="9"/>
        <v>2.5018181818181818E-2</v>
      </c>
      <c r="N27" s="15">
        <f t="shared" si="9"/>
        <v>2.5018181818181818E-2</v>
      </c>
      <c r="O27" s="15">
        <f t="shared" si="9"/>
        <v>2.5018181818181818E-2</v>
      </c>
      <c r="P27" s="15">
        <f t="shared" si="9"/>
        <v>2.5018181818181818E-2</v>
      </c>
      <c r="Q27" s="15">
        <f t="shared" si="9"/>
        <v>2.5018181818181818E-2</v>
      </c>
      <c r="R27" s="15">
        <f t="shared" si="9"/>
        <v>2.5018181818181818E-2</v>
      </c>
      <c r="S27" s="15">
        <f t="shared" si="9"/>
        <v>2.5018181818181818E-2</v>
      </c>
      <c r="T27" s="15">
        <f t="shared" si="9"/>
        <v>2.5018181818181818E-2</v>
      </c>
      <c r="U27" s="15">
        <f t="shared" si="9"/>
        <v>2.5018181818181818E-2</v>
      </c>
      <c r="V27" s="15">
        <f t="shared" si="9"/>
        <v>2.5018181818181818E-2</v>
      </c>
      <c r="W27" s="15">
        <f t="shared" si="9"/>
        <v>2.5018181818181818E-2</v>
      </c>
      <c r="X27" s="15">
        <f t="shared" si="9"/>
        <v>2.5018181818181818E-2</v>
      </c>
      <c r="Y27" s="15">
        <f t="shared" si="9"/>
        <v>2.5018181818181818E-2</v>
      </c>
      <c r="Z27" s="15">
        <f t="shared" si="9"/>
        <v>2.8405797101449276E-2</v>
      </c>
      <c r="AA27" s="15">
        <f t="shared" si="9"/>
        <v>2.8405797101449276E-2</v>
      </c>
      <c r="AB27" s="15">
        <f t="shared" si="9"/>
        <v>2.8405797101449276E-2</v>
      </c>
      <c r="AC27" s="15">
        <f t="shared" si="9"/>
        <v>2.8405797101449276E-2</v>
      </c>
      <c r="AD27" s="15">
        <f t="shared" si="9"/>
        <v>2.8405797101449276E-2</v>
      </c>
      <c r="AE27" s="15">
        <f t="shared" ref="AE27" si="10">SUM(AE23/AE21)</f>
        <v>2.8405797101449276E-2</v>
      </c>
      <c r="AF27" s="15"/>
      <c r="AG27" s="17">
        <f t="shared" ref="AG27" si="11">SUM(AG23/AG21)</f>
        <v>0.81425454545454556</v>
      </c>
      <c r="AH27" s="1"/>
      <c r="AI27" s="1"/>
    </row>
    <row r="28" spans="1:36" x14ac:dyDescent="0.25">
      <c r="Y28" s="1"/>
      <c r="Z28" s="1"/>
      <c r="AA28" s="1"/>
      <c r="AG28" s="1"/>
      <c r="AH28" s="1"/>
      <c r="AI28" s="1"/>
    </row>
    <row r="29" spans="1:36" x14ac:dyDescent="0.25">
      <c r="A29" t="s">
        <v>19</v>
      </c>
      <c r="K29" s="29"/>
      <c r="W29" s="29"/>
      <c r="X29" s="1"/>
      <c r="Y29" s="1"/>
      <c r="Z29" s="1"/>
      <c r="AA29" s="1"/>
      <c r="AG29" s="29">
        <f>SUM(AG25/'AI Marketing'!A20)</f>
        <v>2.6638787878787863E-2</v>
      </c>
      <c r="AH29" s="1"/>
      <c r="AI29" s="1"/>
    </row>
    <row r="30" spans="1:36" x14ac:dyDescent="0.25">
      <c r="W30" s="1"/>
      <c r="X30" s="1"/>
      <c r="Y30" s="1"/>
      <c r="Z30" s="1"/>
      <c r="AA30" s="1"/>
      <c r="AG30" s="1"/>
      <c r="AH30" s="1"/>
      <c r="AI30" s="1"/>
    </row>
    <row r="31" spans="1:36" x14ac:dyDescent="0.25">
      <c r="A31" t="s">
        <v>20</v>
      </c>
      <c r="K31" s="29"/>
      <c r="W31" s="29"/>
      <c r="X31" s="1"/>
      <c r="Y31" s="1"/>
      <c r="Z31" s="1"/>
      <c r="AA31" s="1"/>
      <c r="AG31" s="29">
        <f>SUM(AG29*30)</f>
        <v>0.79916363636363585</v>
      </c>
      <c r="AH31" s="1"/>
      <c r="AI31" s="1"/>
    </row>
    <row r="33" spans="1:36" x14ac:dyDescent="0.25">
      <c r="A33" t="s">
        <v>24</v>
      </c>
      <c r="B33" s="23"/>
      <c r="C33" s="2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9">
        <v>10</v>
      </c>
      <c r="R33" s="30"/>
      <c r="S33" s="30"/>
      <c r="T33" s="30"/>
      <c r="U33" s="40">
        <v>15</v>
      </c>
      <c r="V33" s="23"/>
      <c r="W33" s="30"/>
      <c r="X33" s="39">
        <v>20</v>
      </c>
      <c r="Y33" s="30"/>
      <c r="Z33" s="39">
        <v>25</v>
      </c>
      <c r="AA33" s="30"/>
      <c r="AB33" s="23"/>
      <c r="AC33" s="23"/>
      <c r="AD33" s="40">
        <v>10</v>
      </c>
      <c r="AE33" s="23"/>
      <c r="AF33" s="23"/>
      <c r="AG33" s="30">
        <f>SUM(B33:AF33)</f>
        <v>80</v>
      </c>
      <c r="AH33" s="30"/>
      <c r="AI33" s="30"/>
      <c r="AJ33" s="23"/>
    </row>
    <row r="35" spans="1:36" x14ac:dyDescent="0.25">
      <c r="A35" s="34"/>
    </row>
    <row r="36" spans="1:36" x14ac:dyDescent="0.25">
      <c r="A36" s="1"/>
    </row>
    <row r="37" spans="1:36" x14ac:dyDescent="0.25">
      <c r="A37" s="6" t="s">
        <v>0</v>
      </c>
      <c r="B37" s="7">
        <v>44531</v>
      </c>
      <c r="C37" s="7">
        <v>44532</v>
      </c>
      <c r="D37" s="7">
        <v>44533</v>
      </c>
      <c r="E37" s="7">
        <v>44534</v>
      </c>
      <c r="F37" s="7">
        <v>44535</v>
      </c>
      <c r="G37" s="7">
        <v>44536</v>
      </c>
      <c r="H37" s="7">
        <v>44537</v>
      </c>
      <c r="I37" s="7">
        <v>44538</v>
      </c>
      <c r="J37" s="7">
        <v>44539</v>
      </c>
      <c r="K37" s="7">
        <v>44540</v>
      </c>
      <c r="L37" s="7">
        <v>44541</v>
      </c>
      <c r="M37" s="7">
        <v>44542</v>
      </c>
      <c r="N37" s="7">
        <v>44543</v>
      </c>
      <c r="O37" s="7">
        <v>44544</v>
      </c>
      <c r="P37" s="7">
        <v>44545</v>
      </c>
      <c r="Q37" s="7">
        <v>44546</v>
      </c>
      <c r="R37" s="7">
        <v>44547</v>
      </c>
      <c r="S37" s="7">
        <v>44548</v>
      </c>
      <c r="T37" s="7">
        <v>44549</v>
      </c>
      <c r="U37" s="7">
        <v>44550</v>
      </c>
      <c r="V37" s="7">
        <v>44551</v>
      </c>
      <c r="W37" s="7">
        <v>44552</v>
      </c>
      <c r="X37" s="7">
        <v>44553</v>
      </c>
      <c r="Y37" s="7">
        <v>44554</v>
      </c>
      <c r="Z37" s="7">
        <v>44555</v>
      </c>
      <c r="AA37" s="7">
        <v>44556</v>
      </c>
      <c r="AB37" s="7">
        <v>44557</v>
      </c>
      <c r="AC37" s="7">
        <v>44558</v>
      </c>
      <c r="AD37" s="7">
        <v>44559</v>
      </c>
      <c r="AE37" s="7">
        <v>44560</v>
      </c>
      <c r="AF37" s="7">
        <v>44561</v>
      </c>
      <c r="AG37" s="9" t="s">
        <v>13</v>
      </c>
      <c r="AH37" s="2" t="s">
        <v>28</v>
      </c>
      <c r="AI37" s="1" t="s">
        <v>16</v>
      </c>
      <c r="AJ37" s="1" t="s">
        <v>17</v>
      </c>
    </row>
    <row r="38" spans="1:36" x14ac:dyDescent="0.25">
      <c r="A38" s="28"/>
      <c r="B38" s="7"/>
      <c r="C38" s="7"/>
      <c r="D38" s="7"/>
      <c r="E38" s="7"/>
      <c r="F38" s="7"/>
      <c r="G38" s="7"/>
      <c r="H38" s="7"/>
      <c r="I38" s="7"/>
      <c r="J38" s="7"/>
      <c r="W38" s="1"/>
      <c r="X38" s="1"/>
      <c r="Y38" s="1"/>
      <c r="Z38" s="1"/>
      <c r="AA38" s="1"/>
      <c r="AG38" s="1"/>
      <c r="AH38" s="1"/>
      <c r="AI38" s="1"/>
      <c r="AJ38" s="1"/>
    </row>
    <row r="39" spans="1:36" x14ac:dyDescent="0.25">
      <c r="A39" s="11" t="s">
        <v>5</v>
      </c>
      <c r="B39" s="12">
        <v>345</v>
      </c>
      <c r="C39" s="12">
        <v>345</v>
      </c>
      <c r="D39" s="12">
        <v>345</v>
      </c>
      <c r="E39" s="12">
        <v>345</v>
      </c>
      <c r="F39" s="12">
        <v>405</v>
      </c>
      <c r="G39" s="12">
        <v>405</v>
      </c>
      <c r="H39" s="12">
        <v>405</v>
      </c>
      <c r="I39" s="12">
        <v>405</v>
      </c>
      <c r="J39" s="12">
        <v>405</v>
      </c>
      <c r="K39" s="12">
        <v>405</v>
      </c>
      <c r="L39" s="12">
        <v>405</v>
      </c>
      <c r="M39" s="12">
        <v>405</v>
      </c>
      <c r="N39" s="12">
        <v>405</v>
      </c>
      <c r="O39" s="12">
        <v>405</v>
      </c>
      <c r="P39" s="12">
        <v>405</v>
      </c>
      <c r="Q39" s="12">
        <v>405</v>
      </c>
      <c r="R39" s="12">
        <v>405</v>
      </c>
      <c r="S39" s="12">
        <v>405</v>
      </c>
      <c r="T39" s="12">
        <v>405</v>
      </c>
      <c r="U39" s="12">
        <v>405</v>
      </c>
      <c r="V39" s="12">
        <v>405</v>
      </c>
      <c r="W39" s="12">
        <v>405</v>
      </c>
      <c r="X39" s="12">
        <v>405</v>
      </c>
      <c r="Y39" s="12">
        <v>405</v>
      </c>
      <c r="Z39" s="12">
        <v>405</v>
      </c>
      <c r="AA39" s="12">
        <v>405</v>
      </c>
      <c r="AB39" s="12">
        <v>405</v>
      </c>
      <c r="AC39" s="12">
        <v>405</v>
      </c>
      <c r="AD39" s="12">
        <v>655</v>
      </c>
      <c r="AE39" s="12">
        <v>655</v>
      </c>
      <c r="AF39" s="12">
        <v>655</v>
      </c>
      <c r="AG39" s="13">
        <f>SUM(B39)</f>
        <v>345</v>
      </c>
      <c r="AH39" s="1"/>
      <c r="AI39" s="1"/>
      <c r="AJ39" s="1"/>
    </row>
    <row r="40" spans="1:36" x14ac:dyDescent="0.25">
      <c r="A40" t="s">
        <v>3</v>
      </c>
      <c r="B40" s="31">
        <v>7.73</v>
      </c>
      <c r="C40" s="31">
        <v>1.39</v>
      </c>
      <c r="D40" s="31">
        <v>0.5</v>
      </c>
      <c r="E40" s="31">
        <v>4.0599999999999996</v>
      </c>
      <c r="F40" s="31">
        <v>8.86</v>
      </c>
      <c r="G40" s="31">
        <v>7.34</v>
      </c>
      <c r="H40" s="31">
        <v>11.85</v>
      </c>
      <c r="I40" s="31">
        <v>12.35</v>
      </c>
      <c r="J40" s="31">
        <v>2.38</v>
      </c>
      <c r="K40" s="31">
        <v>6.64</v>
      </c>
      <c r="L40" s="31">
        <v>1.61</v>
      </c>
      <c r="M40" s="31">
        <v>2.76</v>
      </c>
      <c r="N40" s="31">
        <v>5.15</v>
      </c>
      <c r="O40" s="31">
        <v>5.07</v>
      </c>
      <c r="P40" s="31">
        <v>9.14</v>
      </c>
      <c r="Q40" s="45">
        <v>11.27</v>
      </c>
      <c r="R40" s="31">
        <v>4.54</v>
      </c>
      <c r="S40" s="31">
        <v>9.1199999999999992</v>
      </c>
      <c r="T40" s="31">
        <v>6.3</v>
      </c>
      <c r="U40" s="45">
        <v>5.49</v>
      </c>
      <c r="V40" s="31">
        <v>1.34</v>
      </c>
      <c r="W40" s="31">
        <v>7.52</v>
      </c>
      <c r="X40" s="31">
        <v>2.58</v>
      </c>
      <c r="Y40" s="31">
        <v>0.38</v>
      </c>
      <c r="Z40" s="31">
        <v>0.83</v>
      </c>
      <c r="AA40" s="31">
        <v>0.86</v>
      </c>
      <c r="AB40" s="31">
        <v>3.53</v>
      </c>
      <c r="AC40" s="31">
        <v>7.09</v>
      </c>
      <c r="AD40" s="31">
        <v>3.1</v>
      </c>
      <c r="AE40" s="31">
        <v>0.41</v>
      </c>
      <c r="AF40" s="31">
        <v>21.17</v>
      </c>
      <c r="AG40" s="32">
        <f>SUM(B40:AF40)</f>
        <v>172.36000000000007</v>
      </c>
      <c r="AH40" s="30">
        <f>SUM(AG22:AH22)</f>
        <v>557.4899999999999</v>
      </c>
      <c r="AI40" s="1"/>
      <c r="AJ40" s="1"/>
    </row>
    <row r="41" spans="1:36" x14ac:dyDescent="0.25">
      <c r="A41" t="s">
        <v>2</v>
      </c>
      <c r="B41" s="31">
        <v>2.72</v>
      </c>
      <c r="C41" s="31">
        <v>2.92</v>
      </c>
      <c r="D41" s="31">
        <v>2.92</v>
      </c>
      <c r="E41" s="31">
        <v>4.68</v>
      </c>
      <c r="F41" s="31">
        <v>4.68</v>
      </c>
      <c r="G41" s="31">
        <v>4.68</v>
      </c>
      <c r="H41" s="31">
        <v>4.68</v>
      </c>
      <c r="I41" s="31">
        <v>4.68</v>
      </c>
      <c r="J41" s="31">
        <v>4.68</v>
      </c>
      <c r="K41" s="31">
        <v>4.68</v>
      </c>
      <c r="L41" s="31">
        <v>4.68</v>
      </c>
      <c r="M41" s="31">
        <v>4.68</v>
      </c>
      <c r="N41" s="31">
        <v>4.68</v>
      </c>
      <c r="O41" s="31">
        <v>4.68</v>
      </c>
      <c r="P41" s="31">
        <v>4.68</v>
      </c>
      <c r="Q41" s="31">
        <v>4.68</v>
      </c>
      <c r="R41" s="31">
        <v>4.68</v>
      </c>
      <c r="S41" s="31">
        <v>4.68</v>
      </c>
      <c r="T41" s="31">
        <v>1.68</v>
      </c>
      <c r="U41" s="31">
        <v>1.76</v>
      </c>
      <c r="V41" s="31">
        <v>1.76</v>
      </c>
      <c r="W41" s="31">
        <v>1.76</v>
      </c>
      <c r="X41" s="31">
        <v>1.76</v>
      </c>
      <c r="Y41" s="31">
        <v>1.76</v>
      </c>
      <c r="Z41" s="31">
        <v>1.76</v>
      </c>
      <c r="AA41" s="31">
        <v>1.76</v>
      </c>
      <c r="AB41" s="31">
        <v>1.76</v>
      </c>
      <c r="AC41" s="31">
        <v>1.76</v>
      </c>
      <c r="AD41" s="31">
        <v>1.76</v>
      </c>
      <c r="AE41" s="31">
        <v>8.9</v>
      </c>
      <c r="AF41" s="31">
        <v>8.9</v>
      </c>
      <c r="AG41" s="32">
        <f>SUM(B41:AF41)</f>
        <v>115.84000000000009</v>
      </c>
      <c r="AH41" s="2">
        <f>SUM(AG23:AH23)</f>
        <v>292.72000000000003</v>
      </c>
      <c r="AI41" s="2">
        <v>408.56</v>
      </c>
      <c r="AJ41" s="2">
        <f>SUM(AG41:AH41)-AI41</f>
        <v>0</v>
      </c>
    </row>
    <row r="42" spans="1:36" x14ac:dyDescent="0.25">
      <c r="A42" s="8" t="s">
        <v>4</v>
      </c>
      <c r="B42" s="22">
        <f>SUM(B40-B41)</f>
        <v>5.01</v>
      </c>
      <c r="C42" s="22">
        <f t="shared" ref="C42:AG42" si="12">SUM(C40-C41)</f>
        <v>-1.53</v>
      </c>
      <c r="D42" s="22">
        <f t="shared" si="12"/>
        <v>-2.42</v>
      </c>
      <c r="E42" s="22">
        <f t="shared" si="12"/>
        <v>-0.62000000000000011</v>
      </c>
      <c r="F42" s="22">
        <f t="shared" si="12"/>
        <v>4.18</v>
      </c>
      <c r="G42" s="22">
        <f t="shared" si="12"/>
        <v>2.66</v>
      </c>
      <c r="H42" s="22">
        <f t="shared" si="12"/>
        <v>7.17</v>
      </c>
      <c r="I42" s="22">
        <f t="shared" si="12"/>
        <v>7.67</v>
      </c>
      <c r="J42" s="22">
        <f t="shared" si="12"/>
        <v>-2.2999999999999998</v>
      </c>
      <c r="K42" s="22">
        <f t="shared" si="12"/>
        <v>1.96</v>
      </c>
      <c r="L42" s="22">
        <f t="shared" si="12"/>
        <v>-3.0699999999999994</v>
      </c>
      <c r="M42" s="22">
        <f t="shared" si="12"/>
        <v>-1.92</v>
      </c>
      <c r="N42" s="22">
        <f t="shared" si="12"/>
        <v>0.47000000000000064</v>
      </c>
      <c r="O42" s="22">
        <f t="shared" si="12"/>
        <v>0.39000000000000057</v>
      </c>
      <c r="P42" s="22">
        <f t="shared" si="12"/>
        <v>4.4600000000000009</v>
      </c>
      <c r="Q42" s="22">
        <f t="shared" si="12"/>
        <v>6.59</v>
      </c>
      <c r="R42" s="22">
        <f t="shared" si="12"/>
        <v>-0.13999999999999968</v>
      </c>
      <c r="S42" s="22">
        <f t="shared" si="12"/>
        <v>4.4399999999999995</v>
      </c>
      <c r="T42" s="22">
        <f t="shared" si="12"/>
        <v>4.62</v>
      </c>
      <c r="U42" s="22">
        <f t="shared" si="12"/>
        <v>3.7300000000000004</v>
      </c>
      <c r="V42" s="22">
        <f t="shared" si="12"/>
        <v>-0.41999999999999993</v>
      </c>
      <c r="W42" s="22">
        <f t="shared" si="12"/>
        <v>5.76</v>
      </c>
      <c r="X42" s="22">
        <f t="shared" si="12"/>
        <v>0.82000000000000006</v>
      </c>
      <c r="Y42" s="22">
        <f t="shared" si="12"/>
        <v>-1.38</v>
      </c>
      <c r="Z42" s="22">
        <f t="shared" si="12"/>
        <v>-0.93</v>
      </c>
      <c r="AA42" s="22">
        <f t="shared" si="12"/>
        <v>-0.9</v>
      </c>
      <c r="AB42" s="22">
        <f t="shared" si="12"/>
        <v>1.7699999999999998</v>
      </c>
      <c r="AC42" s="22">
        <f t="shared" si="12"/>
        <v>5.33</v>
      </c>
      <c r="AD42" s="22">
        <f t="shared" si="12"/>
        <v>1.34</v>
      </c>
      <c r="AE42" s="22">
        <f t="shared" ref="AE42" si="13">SUM(AE40-AE41)</f>
        <v>-8.49</v>
      </c>
      <c r="AF42" s="22">
        <f t="shared" si="12"/>
        <v>12.270000000000001</v>
      </c>
      <c r="AG42" s="22">
        <f t="shared" si="12"/>
        <v>56.519999999999982</v>
      </c>
      <c r="AH42" s="44">
        <f>SUM(AG24:AH24)</f>
        <v>264.76999999999987</v>
      </c>
      <c r="AI42" s="9"/>
    </row>
    <row r="43" spans="1:36" x14ac:dyDescent="0.25">
      <c r="A43" t="s">
        <v>7</v>
      </c>
      <c r="B43" s="15">
        <f>SUM(B42/B39)</f>
        <v>1.4521739130434782E-2</v>
      </c>
      <c r="C43" s="21">
        <f t="shared" ref="C43:AG43" si="14">SUM(C42/C39)</f>
        <v>-4.434782608695652E-3</v>
      </c>
      <c r="D43" s="21">
        <f t="shared" si="14"/>
        <v>-7.0144927536231879E-3</v>
      </c>
      <c r="E43" s="21">
        <f t="shared" si="14"/>
        <v>-1.7971014492753625E-3</v>
      </c>
      <c r="F43" s="41">
        <f t="shared" si="14"/>
        <v>1.0320987654320986E-2</v>
      </c>
      <c r="G43" s="41">
        <f t="shared" si="14"/>
        <v>6.5679012345679017E-3</v>
      </c>
      <c r="H43" s="41">
        <f t="shared" si="14"/>
        <v>1.7703703703703704E-2</v>
      </c>
      <c r="I43" s="41">
        <f t="shared" si="14"/>
        <v>1.8938271604938273E-2</v>
      </c>
      <c r="J43" s="21">
        <f t="shared" si="14"/>
        <v>-5.6790123456790121E-3</v>
      </c>
      <c r="K43" s="41">
        <f t="shared" si="14"/>
        <v>4.8395061728395061E-3</v>
      </c>
      <c r="L43" s="21">
        <f t="shared" si="14"/>
        <v>-7.580246913580245E-3</v>
      </c>
      <c r="M43" s="21">
        <f t="shared" si="14"/>
        <v>-4.7407407407407407E-3</v>
      </c>
      <c r="N43" s="41">
        <f t="shared" si="14"/>
        <v>1.1604938271604953E-3</v>
      </c>
      <c r="O43" s="41">
        <f t="shared" si="14"/>
        <v>9.629629629629644E-4</v>
      </c>
      <c r="P43" s="41">
        <f t="shared" si="14"/>
        <v>1.1012345679012348E-2</v>
      </c>
      <c r="Q43" s="41">
        <f t="shared" si="14"/>
        <v>1.6271604938271605E-2</v>
      </c>
      <c r="R43" s="21">
        <f t="shared" si="14"/>
        <v>-3.4567901234567824E-4</v>
      </c>
      <c r="S43" s="41">
        <f t="shared" si="14"/>
        <v>1.0962962962962963E-2</v>
      </c>
      <c r="T43" s="41">
        <f t="shared" si="14"/>
        <v>1.1407407407407408E-2</v>
      </c>
      <c r="U43" s="41">
        <f t="shared" si="14"/>
        <v>9.2098765432098769E-3</v>
      </c>
      <c r="V43" s="21">
        <f t="shared" si="14"/>
        <v>-1.0370370370370368E-3</v>
      </c>
      <c r="W43" s="41">
        <f t="shared" si="14"/>
        <v>1.4222222222222221E-2</v>
      </c>
      <c r="X43" s="41">
        <f t="shared" si="14"/>
        <v>2.0246913580246914E-3</v>
      </c>
      <c r="Y43" s="21">
        <f t="shared" si="14"/>
        <v>-3.4074074074074072E-3</v>
      </c>
      <c r="Z43" s="21">
        <f t="shared" si="14"/>
        <v>-2.2962962962962963E-3</v>
      </c>
      <c r="AA43" s="21">
        <f t="shared" si="14"/>
        <v>-2.2222222222222222E-3</v>
      </c>
      <c r="AB43" s="41">
        <f t="shared" si="14"/>
        <v>4.3703703703703699E-3</v>
      </c>
      <c r="AC43" s="41">
        <f t="shared" si="14"/>
        <v>1.3160493827160493E-2</v>
      </c>
      <c r="AD43" s="41">
        <f t="shared" si="14"/>
        <v>2.0458015267175575E-3</v>
      </c>
      <c r="AE43" s="21">
        <f t="shared" ref="AE43" si="15">SUM(AE42/AE39)</f>
        <v>-1.2961832061068703E-2</v>
      </c>
      <c r="AF43" s="41">
        <f t="shared" si="14"/>
        <v>1.8732824427480917E-2</v>
      </c>
      <c r="AG43" s="17">
        <f t="shared" si="14"/>
        <v>0.16382608695652168</v>
      </c>
      <c r="AH43" s="1"/>
      <c r="AI43" s="1"/>
    </row>
    <row r="44" spans="1:36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"/>
      <c r="AI44" s="1"/>
    </row>
    <row r="45" spans="1:36" x14ac:dyDescent="0.25">
      <c r="A45" t="s">
        <v>8</v>
      </c>
      <c r="B45" s="15">
        <f>SUM(B41/B39)</f>
        <v>7.8840579710144926E-3</v>
      </c>
      <c r="C45" s="15">
        <f t="shared" ref="C45:AG45" si="16">SUM(C41/C39)</f>
        <v>8.4637681159420285E-3</v>
      </c>
      <c r="D45" s="15">
        <f t="shared" si="16"/>
        <v>8.4637681159420285E-3</v>
      </c>
      <c r="E45" s="15">
        <f t="shared" si="16"/>
        <v>1.3565217391304348E-2</v>
      </c>
      <c r="F45" s="15">
        <f t="shared" si="16"/>
        <v>1.1555555555555555E-2</v>
      </c>
      <c r="G45" s="15">
        <f t="shared" si="16"/>
        <v>1.1555555555555555E-2</v>
      </c>
      <c r="H45" s="15">
        <f t="shared" si="16"/>
        <v>1.1555555555555555E-2</v>
      </c>
      <c r="I45" s="15">
        <f t="shared" si="16"/>
        <v>1.1555555555555555E-2</v>
      </c>
      <c r="J45" s="15">
        <f t="shared" si="16"/>
        <v>1.1555555555555555E-2</v>
      </c>
      <c r="K45" s="15">
        <f t="shared" si="16"/>
        <v>1.1555555555555555E-2</v>
      </c>
      <c r="L45" s="15">
        <f t="shared" si="16"/>
        <v>1.1555555555555555E-2</v>
      </c>
      <c r="M45" s="15">
        <f t="shared" si="16"/>
        <v>1.1555555555555555E-2</v>
      </c>
      <c r="N45" s="15">
        <f t="shared" si="16"/>
        <v>1.1555555555555555E-2</v>
      </c>
      <c r="O45" s="15">
        <f t="shared" si="16"/>
        <v>1.1555555555555555E-2</v>
      </c>
      <c r="P45" s="15">
        <f t="shared" si="16"/>
        <v>1.1555555555555555E-2</v>
      </c>
      <c r="Q45" s="15">
        <f t="shared" si="16"/>
        <v>1.1555555555555555E-2</v>
      </c>
      <c r="R45" s="15">
        <f t="shared" si="16"/>
        <v>1.1555555555555555E-2</v>
      </c>
      <c r="S45" s="15">
        <f t="shared" si="16"/>
        <v>1.1555555555555555E-2</v>
      </c>
      <c r="T45" s="15">
        <f t="shared" si="16"/>
        <v>4.1481481481481482E-3</v>
      </c>
      <c r="U45" s="15">
        <f t="shared" si="16"/>
        <v>4.345679012345679E-3</v>
      </c>
      <c r="V45" s="15">
        <f t="shared" si="16"/>
        <v>4.345679012345679E-3</v>
      </c>
      <c r="W45" s="15">
        <f t="shared" si="16"/>
        <v>4.345679012345679E-3</v>
      </c>
      <c r="X45" s="15">
        <f t="shared" si="16"/>
        <v>4.345679012345679E-3</v>
      </c>
      <c r="Y45" s="15">
        <f t="shared" si="16"/>
        <v>4.345679012345679E-3</v>
      </c>
      <c r="Z45" s="15">
        <f t="shared" si="16"/>
        <v>4.345679012345679E-3</v>
      </c>
      <c r="AA45" s="15">
        <f t="shared" si="16"/>
        <v>4.345679012345679E-3</v>
      </c>
      <c r="AB45" s="15">
        <f t="shared" si="16"/>
        <v>4.345679012345679E-3</v>
      </c>
      <c r="AC45" s="15">
        <f t="shared" si="16"/>
        <v>4.345679012345679E-3</v>
      </c>
      <c r="AD45" s="15">
        <f t="shared" si="16"/>
        <v>2.6870229007633587E-3</v>
      </c>
      <c r="AE45" s="15">
        <f t="shared" ref="AE45" si="17">SUM(AE41/AE39)</f>
        <v>1.3587786259541986E-2</v>
      </c>
      <c r="AF45" s="15">
        <f t="shared" si="16"/>
        <v>1.3587786259541986E-2</v>
      </c>
      <c r="AG45" s="17">
        <f t="shared" si="16"/>
        <v>0.33576811594202927</v>
      </c>
      <c r="AH45" s="1"/>
      <c r="AI45" s="1"/>
    </row>
    <row r="46" spans="1:36" x14ac:dyDescent="0.25">
      <c r="Y46" s="1"/>
      <c r="Z46" s="1"/>
      <c r="AA46" s="1"/>
      <c r="AG46" s="1"/>
      <c r="AH46" s="1"/>
      <c r="AI46" s="1"/>
    </row>
    <row r="47" spans="1:36" x14ac:dyDescent="0.25">
      <c r="A47" t="s">
        <v>19</v>
      </c>
      <c r="K47" s="29"/>
      <c r="W47" s="29"/>
      <c r="X47" s="1"/>
      <c r="Y47" s="1"/>
      <c r="Z47" s="1"/>
      <c r="AA47" s="1"/>
      <c r="AG47" s="29">
        <f>SUM(AG43/'AI Marketing'!A40)</f>
        <v>5.2847124824684415E-3</v>
      </c>
      <c r="AH47" s="1"/>
      <c r="AI47" s="1"/>
    </row>
    <row r="48" spans="1:36" x14ac:dyDescent="0.25">
      <c r="W48" s="1"/>
      <c r="X48" s="1"/>
      <c r="Y48" s="1"/>
      <c r="Z48" s="1"/>
      <c r="AA48" s="1"/>
      <c r="AG48" s="1"/>
      <c r="AH48" s="1"/>
      <c r="AI48" s="1"/>
    </row>
    <row r="49" spans="1:36" x14ac:dyDescent="0.25">
      <c r="A49" t="s">
        <v>20</v>
      </c>
      <c r="K49" s="29"/>
      <c r="W49" s="29"/>
      <c r="X49" s="1"/>
      <c r="Y49" s="1"/>
      <c r="Z49" s="1"/>
      <c r="AA49" s="1"/>
      <c r="AG49" s="29">
        <f>SUM(AG47*30)</f>
        <v>0.15854137447405325</v>
      </c>
      <c r="AH49" s="1"/>
      <c r="AI49" s="1"/>
    </row>
    <row r="51" spans="1:36" x14ac:dyDescent="0.25">
      <c r="A51" t="s">
        <v>24</v>
      </c>
      <c r="B51" s="40">
        <v>15</v>
      </c>
      <c r="C51" s="40">
        <v>10</v>
      </c>
      <c r="D51" s="39">
        <v>0</v>
      </c>
      <c r="E51" s="39">
        <v>25</v>
      </c>
      <c r="F51" s="39">
        <v>0</v>
      </c>
      <c r="G51" s="39">
        <v>15</v>
      </c>
      <c r="H51" s="39">
        <v>10</v>
      </c>
      <c r="I51" s="39">
        <v>0</v>
      </c>
      <c r="J51" s="39">
        <v>10</v>
      </c>
      <c r="K51" s="39">
        <v>15</v>
      </c>
      <c r="L51" s="39">
        <v>25</v>
      </c>
      <c r="M51" s="39">
        <v>15</v>
      </c>
      <c r="N51" s="39">
        <v>15</v>
      </c>
      <c r="O51" s="39">
        <v>10</v>
      </c>
      <c r="P51" s="39">
        <v>10</v>
      </c>
      <c r="Q51" s="40">
        <v>10</v>
      </c>
      <c r="R51" s="40">
        <v>0</v>
      </c>
      <c r="S51" s="40">
        <v>10</v>
      </c>
      <c r="T51" s="40">
        <v>15</v>
      </c>
      <c r="U51" s="40">
        <v>0</v>
      </c>
      <c r="V51" s="40">
        <v>10</v>
      </c>
      <c r="W51" s="40">
        <v>0</v>
      </c>
      <c r="X51" s="40">
        <v>0</v>
      </c>
      <c r="Y51" s="40">
        <v>30</v>
      </c>
      <c r="Z51" s="40">
        <v>0</v>
      </c>
      <c r="AA51" s="40">
        <v>10</v>
      </c>
      <c r="AB51" s="40">
        <v>10</v>
      </c>
      <c r="AC51" s="40">
        <v>10</v>
      </c>
      <c r="AD51" s="40">
        <v>20</v>
      </c>
      <c r="AE51" s="23">
        <v>0</v>
      </c>
      <c r="AF51" s="23">
        <v>10</v>
      </c>
      <c r="AG51" s="30">
        <f>SUM(B51:AF51)</f>
        <v>310</v>
      </c>
      <c r="AH51" s="30"/>
      <c r="AI51" s="30"/>
      <c r="AJ51" s="23"/>
    </row>
    <row r="53" spans="1:36" x14ac:dyDescent="0.25">
      <c r="A53" s="34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1:36" x14ac:dyDescent="0.25">
      <c r="A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1:36" x14ac:dyDescent="0.25">
      <c r="A55" s="49" t="s">
        <v>0</v>
      </c>
      <c r="B55" s="7">
        <v>44562</v>
      </c>
      <c r="C55" s="7">
        <v>44563</v>
      </c>
      <c r="D55" s="7">
        <v>44564</v>
      </c>
      <c r="E55" s="7">
        <v>44565</v>
      </c>
      <c r="F55" s="7">
        <v>44566</v>
      </c>
      <c r="G55" s="7">
        <v>44567</v>
      </c>
      <c r="H55" s="7">
        <v>44568</v>
      </c>
      <c r="I55" s="7">
        <v>44569</v>
      </c>
      <c r="J55" s="7">
        <v>44570</v>
      </c>
      <c r="K55" s="7">
        <v>44571</v>
      </c>
      <c r="L55" s="7">
        <v>44572</v>
      </c>
      <c r="M55" s="7">
        <v>44573</v>
      </c>
      <c r="N55" s="7">
        <v>44574</v>
      </c>
      <c r="O55" s="7">
        <v>44575</v>
      </c>
      <c r="P55" s="7">
        <v>44576</v>
      </c>
      <c r="Q55" s="7">
        <v>44577</v>
      </c>
      <c r="R55" s="7">
        <v>44578</v>
      </c>
      <c r="S55" s="7">
        <v>44579</v>
      </c>
      <c r="T55" s="7">
        <v>44580</v>
      </c>
      <c r="U55" s="7">
        <v>44581</v>
      </c>
      <c r="V55" s="7">
        <v>44582</v>
      </c>
      <c r="W55" s="7">
        <v>44583</v>
      </c>
      <c r="X55" s="7">
        <v>44584</v>
      </c>
      <c r="Y55" s="7">
        <v>44585</v>
      </c>
      <c r="Z55" s="7">
        <v>44586</v>
      </c>
      <c r="AA55" s="7">
        <v>44587</v>
      </c>
      <c r="AB55" s="7">
        <v>44588</v>
      </c>
      <c r="AC55" s="7">
        <v>44589</v>
      </c>
      <c r="AD55" s="7">
        <v>44590</v>
      </c>
      <c r="AE55" s="7">
        <v>44591</v>
      </c>
      <c r="AF55" s="7">
        <v>44592</v>
      </c>
      <c r="AG55" s="9" t="s">
        <v>13</v>
      </c>
      <c r="AH55" s="2" t="s">
        <v>28</v>
      </c>
      <c r="AI55" s="50" t="s">
        <v>16</v>
      </c>
      <c r="AJ55" s="50" t="s">
        <v>17</v>
      </c>
    </row>
    <row r="56" spans="1:36" x14ac:dyDescent="0.25">
      <c r="A56" s="28"/>
      <c r="B56" s="7"/>
      <c r="C56" s="7"/>
      <c r="D56" s="7"/>
      <c r="E56" s="7"/>
      <c r="F56" s="7"/>
      <c r="G56" s="7"/>
      <c r="H56" s="7"/>
      <c r="I56" s="7"/>
      <c r="J56" s="7"/>
      <c r="K56" s="50"/>
      <c r="L56" s="50"/>
      <c r="M56" s="50"/>
      <c r="N56" s="50"/>
      <c r="O56" s="50"/>
      <c r="P56" s="50"/>
      <c r="Q56" s="50"/>
      <c r="R56" s="50"/>
      <c r="S56" s="50"/>
      <c r="T56" s="50"/>
      <c r="W56" s="50"/>
      <c r="X56" s="50"/>
      <c r="Y56" s="50"/>
      <c r="Z56" s="50"/>
      <c r="AA56" s="50"/>
      <c r="AG56" s="50"/>
      <c r="AH56" s="50"/>
      <c r="AI56" s="50"/>
      <c r="AJ56" s="50"/>
    </row>
    <row r="57" spans="1:36" x14ac:dyDescent="0.25">
      <c r="A57" s="11" t="s">
        <v>5</v>
      </c>
      <c r="B57" s="12">
        <v>655</v>
      </c>
      <c r="C57" s="12">
        <v>655</v>
      </c>
      <c r="D57" s="12">
        <v>655</v>
      </c>
      <c r="E57" s="12">
        <v>655</v>
      </c>
      <c r="F57" s="12">
        <v>655</v>
      </c>
      <c r="G57" s="12">
        <v>655</v>
      </c>
      <c r="H57" s="12">
        <v>655</v>
      </c>
      <c r="I57" s="12">
        <v>655</v>
      </c>
      <c r="J57" s="12">
        <v>655</v>
      </c>
      <c r="K57" s="12">
        <v>655</v>
      </c>
      <c r="L57" s="12">
        <v>655</v>
      </c>
      <c r="M57" s="12">
        <v>655</v>
      </c>
      <c r="N57" s="12">
        <v>655</v>
      </c>
      <c r="O57" s="12">
        <v>655</v>
      </c>
      <c r="P57" s="12">
        <v>655</v>
      </c>
      <c r="Q57" s="12">
        <v>655</v>
      </c>
      <c r="R57" s="12">
        <v>655</v>
      </c>
      <c r="S57" s="12">
        <v>655</v>
      </c>
      <c r="T57" s="12">
        <v>655</v>
      </c>
      <c r="U57" s="12">
        <v>655</v>
      </c>
      <c r="V57" s="12">
        <v>655</v>
      </c>
      <c r="W57" s="12">
        <v>655</v>
      </c>
      <c r="X57" s="12">
        <v>655</v>
      </c>
      <c r="Y57" s="12">
        <v>655</v>
      </c>
      <c r="Z57" s="12">
        <v>655</v>
      </c>
      <c r="AA57" s="12">
        <v>655</v>
      </c>
      <c r="AB57" s="12">
        <v>655</v>
      </c>
      <c r="AC57" s="12">
        <v>655</v>
      </c>
      <c r="AD57" s="12">
        <v>655</v>
      </c>
      <c r="AE57" s="12">
        <v>655</v>
      </c>
      <c r="AF57" s="12">
        <v>655</v>
      </c>
      <c r="AG57" s="13">
        <f>SUM(B57)</f>
        <v>655</v>
      </c>
      <c r="AH57" s="50"/>
      <c r="AI57" s="50"/>
      <c r="AJ57" s="50"/>
    </row>
    <row r="58" spans="1:36" x14ac:dyDescent="0.25">
      <c r="A58" t="s">
        <v>3</v>
      </c>
      <c r="B58" s="31">
        <v>10.77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45"/>
      <c r="R58" s="31"/>
      <c r="S58" s="31"/>
      <c r="T58" s="31"/>
      <c r="U58" s="45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2">
        <f>SUM(B58:AF58)</f>
        <v>10.77</v>
      </c>
      <c r="AH58" s="30">
        <f>SUM(AG40:AH40)</f>
        <v>729.84999999999991</v>
      </c>
      <c r="AI58" s="50"/>
      <c r="AJ58" s="50"/>
    </row>
    <row r="59" spans="1:36" x14ac:dyDescent="0.25">
      <c r="A59" t="s">
        <v>2</v>
      </c>
      <c r="B59" s="31">
        <v>8.9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2">
        <f>SUM(B59:AF59)</f>
        <v>8.9</v>
      </c>
      <c r="AH59" s="2">
        <f>SUM(AG41:AH41)</f>
        <v>408.56000000000012</v>
      </c>
      <c r="AI59" s="2">
        <v>417.46</v>
      </c>
      <c r="AJ59" s="2">
        <f>SUM(AG59:AH59)-AI59</f>
        <v>0</v>
      </c>
    </row>
    <row r="60" spans="1:36" x14ac:dyDescent="0.25">
      <c r="A60" s="8" t="s">
        <v>4</v>
      </c>
      <c r="B60" s="22">
        <f>SUM(B58-B59)</f>
        <v>1.8699999999999992</v>
      </c>
      <c r="C60" s="22">
        <f t="shared" ref="C60:AG60" si="18">SUM(C58-C59)</f>
        <v>0</v>
      </c>
      <c r="D60" s="22">
        <f t="shared" si="18"/>
        <v>0</v>
      </c>
      <c r="E60" s="22">
        <f t="shared" si="18"/>
        <v>0</v>
      </c>
      <c r="F60" s="22">
        <f t="shared" si="18"/>
        <v>0</v>
      </c>
      <c r="G60" s="22">
        <f t="shared" si="18"/>
        <v>0</v>
      </c>
      <c r="H60" s="22">
        <f t="shared" si="18"/>
        <v>0</v>
      </c>
      <c r="I60" s="22">
        <f t="shared" si="18"/>
        <v>0</v>
      </c>
      <c r="J60" s="22">
        <f t="shared" si="18"/>
        <v>0</v>
      </c>
      <c r="K60" s="22">
        <f t="shared" si="18"/>
        <v>0</v>
      </c>
      <c r="L60" s="22">
        <f t="shared" si="18"/>
        <v>0</v>
      </c>
      <c r="M60" s="22">
        <f t="shared" si="18"/>
        <v>0</v>
      </c>
      <c r="N60" s="22">
        <f t="shared" si="18"/>
        <v>0</v>
      </c>
      <c r="O60" s="22">
        <f t="shared" si="18"/>
        <v>0</v>
      </c>
      <c r="P60" s="22">
        <f t="shared" si="18"/>
        <v>0</v>
      </c>
      <c r="Q60" s="22">
        <f t="shared" si="18"/>
        <v>0</v>
      </c>
      <c r="R60" s="22">
        <f t="shared" si="18"/>
        <v>0</v>
      </c>
      <c r="S60" s="22">
        <f t="shared" si="18"/>
        <v>0</v>
      </c>
      <c r="T60" s="22">
        <f t="shared" si="18"/>
        <v>0</v>
      </c>
      <c r="U60" s="22">
        <f t="shared" si="18"/>
        <v>0</v>
      </c>
      <c r="V60" s="22">
        <f t="shared" si="18"/>
        <v>0</v>
      </c>
      <c r="W60" s="22">
        <f t="shared" si="18"/>
        <v>0</v>
      </c>
      <c r="X60" s="22">
        <f t="shared" si="18"/>
        <v>0</v>
      </c>
      <c r="Y60" s="22">
        <f t="shared" si="18"/>
        <v>0</v>
      </c>
      <c r="Z60" s="22">
        <f t="shared" si="18"/>
        <v>0</v>
      </c>
      <c r="AA60" s="22">
        <f t="shared" si="18"/>
        <v>0</v>
      </c>
      <c r="AB60" s="22">
        <f t="shared" si="18"/>
        <v>0</v>
      </c>
      <c r="AC60" s="22">
        <f t="shared" si="18"/>
        <v>0</v>
      </c>
      <c r="AD60" s="22">
        <f t="shared" si="18"/>
        <v>0</v>
      </c>
      <c r="AE60" s="22">
        <f t="shared" si="18"/>
        <v>0</v>
      </c>
      <c r="AF60" s="22">
        <f t="shared" si="18"/>
        <v>0</v>
      </c>
      <c r="AG60" s="22">
        <f t="shared" si="18"/>
        <v>1.8699999999999992</v>
      </c>
      <c r="AH60" s="44">
        <f>SUM(AG42:AH42)</f>
        <v>321.28999999999985</v>
      </c>
      <c r="AI60" s="9"/>
    </row>
    <row r="61" spans="1:36" x14ac:dyDescent="0.25">
      <c r="A61" t="s">
        <v>7</v>
      </c>
      <c r="B61" s="15">
        <f>SUM(B60/B57)</f>
        <v>2.8549618320610677E-3</v>
      </c>
      <c r="C61" s="41">
        <f t="shared" ref="C61:AG61" si="19">SUM(C60/C57)</f>
        <v>0</v>
      </c>
      <c r="D61" s="41">
        <f t="shared" si="19"/>
        <v>0</v>
      </c>
      <c r="E61" s="41">
        <f t="shared" si="19"/>
        <v>0</v>
      </c>
      <c r="F61" s="41">
        <f t="shared" si="19"/>
        <v>0</v>
      </c>
      <c r="G61" s="41">
        <f t="shared" si="19"/>
        <v>0</v>
      </c>
      <c r="H61" s="41">
        <f t="shared" si="19"/>
        <v>0</v>
      </c>
      <c r="I61" s="41">
        <f t="shared" si="19"/>
        <v>0</v>
      </c>
      <c r="J61" s="41">
        <f t="shared" si="19"/>
        <v>0</v>
      </c>
      <c r="K61" s="41">
        <f t="shared" si="19"/>
        <v>0</v>
      </c>
      <c r="L61" s="41">
        <f t="shared" si="19"/>
        <v>0</v>
      </c>
      <c r="M61" s="41">
        <f t="shared" si="19"/>
        <v>0</v>
      </c>
      <c r="N61" s="41">
        <f t="shared" si="19"/>
        <v>0</v>
      </c>
      <c r="O61" s="41">
        <f t="shared" si="19"/>
        <v>0</v>
      </c>
      <c r="P61" s="41">
        <f t="shared" si="19"/>
        <v>0</v>
      </c>
      <c r="Q61" s="41">
        <f t="shared" si="19"/>
        <v>0</v>
      </c>
      <c r="R61" s="41">
        <f t="shared" si="19"/>
        <v>0</v>
      </c>
      <c r="S61" s="41">
        <f t="shared" si="19"/>
        <v>0</v>
      </c>
      <c r="T61" s="41">
        <f t="shared" si="19"/>
        <v>0</v>
      </c>
      <c r="U61" s="41">
        <f t="shared" si="19"/>
        <v>0</v>
      </c>
      <c r="V61" s="41">
        <f t="shared" si="19"/>
        <v>0</v>
      </c>
      <c r="W61" s="41">
        <f t="shared" si="19"/>
        <v>0</v>
      </c>
      <c r="X61" s="41">
        <f t="shared" si="19"/>
        <v>0</v>
      </c>
      <c r="Y61" s="41">
        <f t="shared" si="19"/>
        <v>0</v>
      </c>
      <c r="Z61" s="41">
        <f t="shared" si="19"/>
        <v>0</v>
      </c>
      <c r="AA61" s="41">
        <f t="shared" si="19"/>
        <v>0</v>
      </c>
      <c r="AB61" s="41">
        <f t="shared" si="19"/>
        <v>0</v>
      </c>
      <c r="AC61" s="41">
        <f t="shared" si="19"/>
        <v>0</v>
      </c>
      <c r="AD61" s="41">
        <f t="shared" si="19"/>
        <v>0</v>
      </c>
      <c r="AE61" s="41">
        <f t="shared" si="19"/>
        <v>0</v>
      </c>
      <c r="AF61" s="41">
        <f t="shared" si="19"/>
        <v>0</v>
      </c>
      <c r="AG61" s="17">
        <f t="shared" si="19"/>
        <v>2.8549618320610677E-3</v>
      </c>
      <c r="AH61" s="50"/>
      <c r="AI61" s="50"/>
    </row>
    <row r="62" spans="1:36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50"/>
      <c r="AI62" s="50"/>
    </row>
    <row r="63" spans="1:36" x14ac:dyDescent="0.25">
      <c r="A63" t="s">
        <v>8</v>
      </c>
      <c r="B63" s="15">
        <f>SUM(B59/B57)</f>
        <v>1.3587786259541986E-2</v>
      </c>
      <c r="C63" s="15">
        <f t="shared" ref="C63:AG63" si="20">SUM(C59/C57)</f>
        <v>0</v>
      </c>
      <c r="D63" s="15">
        <f t="shared" si="20"/>
        <v>0</v>
      </c>
      <c r="E63" s="15">
        <f t="shared" si="20"/>
        <v>0</v>
      </c>
      <c r="F63" s="15">
        <f t="shared" si="20"/>
        <v>0</v>
      </c>
      <c r="G63" s="15">
        <f t="shared" si="20"/>
        <v>0</v>
      </c>
      <c r="H63" s="15">
        <f t="shared" si="20"/>
        <v>0</v>
      </c>
      <c r="I63" s="15">
        <f t="shared" si="20"/>
        <v>0</v>
      </c>
      <c r="J63" s="15">
        <f t="shared" si="20"/>
        <v>0</v>
      </c>
      <c r="K63" s="15">
        <f t="shared" si="20"/>
        <v>0</v>
      </c>
      <c r="L63" s="15">
        <f t="shared" si="20"/>
        <v>0</v>
      </c>
      <c r="M63" s="15">
        <f t="shared" si="20"/>
        <v>0</v>
      </c>
      <c r="N63" s="15">
        <f t="shared" si="20"/>
        <v>0</v>
      </c>
      <c r="O63" s="15">
        <f t="shared" si="20"/>
        <v>0</v>
      </c>
      <c r="P63" s="15">
        <f t="shared" si="20"/>
        <v>0</v>
      </c>
      <c r="Q63" s="15">
        <f t="shared" si="20"/>
        <v>0</v>
      </c>
      <c r="R63" s="15">
        <f t="shared" si="20"/>
        <v>0</v>
      </c>
      <c r="S63" s="15">
        <f t="shared" si="20"/>
        <v>0</v>
      </c>
      <c r="T63" s="15">
        <f t="shared" si="20"/>
        <v>0</v>
      </c>
      <c r="U63" s="15">
        <f t="shared" si="20"/>
        <v>0</v>
      </c>
      <c r="V63" s="15">
        <f t="shared" si="20"/>
        <v>0</v>
      </c>
      <c r="W63" s="15">
        <f t="shared" si="20"/>
        <v>0</v>
      </c>
      <c r="X63" s="15">
        <f t="shared" si="20"/>
        <v>0</v>
      </c>
      <c r="Y63" s="15">
        <f t="shared" si="20"/>
        <v>0</v>
      </c>
      <c r="Z63" s="15">
        <f t="shared" si="20"/>
        <v>0</v>
      </c>
      <c r="AA63" s="15">
        <f t="shared" si="20"/>
        <v>0</v>
      </c>
      <c r="AB63" s="15">
        <f t="shared" si="20"/>
        <v>0</v>
      </c>
      <c r="AC63" s="15">
        <f t="shared" si="20"/>
        <v>0</v>
      </c>
      <c r="AD63" s="15">
        <f t="shared" si="20"/>
        <v>0</v>
      </c>
      <c r="AE63" s="15">
        <f t="shared" si="20"/>
        <v>0</v>
      </c>
      <c r="AF63" s="15">
        <f t="shared" si="20"/>
        <v>0</v>
      </c>
      <c r="AG63" s="17">
        <f t="shared" si="20"/>
        <v>1.3587786259541986E-2</v>
      </c>
      <c r="AH63" s="50"/>
      <c r="AI63" s="50"/>
    </row>
    <row r="64" spans="1:36" x14ac:dyDescent="0.25"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Y64" s="50"/>
      <c r="Z64" s="50"/>
      <c r="AA64" s="50"/>
      <c r="AG64" s="50"/>
      <c r="AH64" s="50"/>
      <c r="AI64" s="50"/>
    </row>
    <row r="65" spans="1:36" x14ac:dyDescent="0.25">
      <c r="A65" t="s">
        <v>19</v>
      </c>
      <c r="D65" s="50"/>
      <c r="E65" s="50"/>
      <c r="F65" s="50"/>
      <c r="G65" s="50"/>
      <c r="H65" s="50"/>
      <c r="I65" s="50"/>
      <c r="J65" s="50"/>
      <c r="K65" s="29"/>
      <c r="L65" s="50"/>
      <c r="M65" s="50"/>
      <c r="N65" s="50"/>
      <c r="O65" s="50"/>
      <c r="P65" s="50"/>
      <c r="Q65" s="50"/>
      <c r="R65" s="50"/>
      <c r="S65" s="50"/>
      <c r="T65" s="50"/>
      <c r="W65" s="29"/>
      <c r="X65" s="50"/>
      <c r="Y65" s="50"/>
      <c r="Z65" s="50"/>
      <c r="AA65" s="50"/>
      <c r="AG65" s="29">
        <f>SUM(AG61/'AI Marketing'!A60)</f>
        <v>2.8549618320610677E-3</v>
      </c>
      <c r="AH65" s="50"/>
      <c r="AI65" s="50"/>
    </row>
    <row r="66" spans="1:36" x14ac:dyDescent="0.25"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W66" s="50"/>
      <c r="X66" s="50"/>
      <c r="Y66" s="50"/>
      <c r="Z66" s="50"/>
      <c r="AA66" s="50"/>
      <c r="AG66" s="50"/>
      <c r="AH66" s="50"/>
      <c r="AI66" s="50"/>
    </row>
    <row r="67" spans="1:36" x14ac:dyDescent="0.25">
      <c r="A67" t="s">
        <v>20</v>
      </c>
      <c r="D67" s="50"/>
      <c r="E67" s="50"/>
      <c r="F67" s="50"/>
      <c r="G67" s="50"/>
      <c r="H67" s="50"/>
      <c r="I67" s="50"/>
      <c r="J67" s="50"/>
      <c r="K67" s="29"/>
      <c r="L67" s="50"/>
      <c r="M67" s="50"/>
      <c r="N67" s="50"/>
      <c r="O67" s="50"/>
      <c r="P67" s="50"/>
      <c r="Q67" s="50"/>
      <c r="R67" s="50"/>
      <c r="S67" s="50"/>
      <c r="T67" s="50"/>
      <c r="W67" s="29"/>
      <c r="X67" s="50"/>
      <c r="Y67" s="50"/>
      <c r="Z67" s="50"/>
      <c r="AA67" s="50"/>
      <c r="AG67" s="29">
        <f>SUM(AG65*30)</f>
        <v>8.5648854961832027E-2</v>
      </c>
      <c r="AH67" s="50"/>
      <c r="AI67" s="50"/>
    </row>
    <row r="68" spans="1:36" x14ac:dyDescent="0.25"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</row>
    <row r="69" spans="1:36" x14ac:dyDescent="0.25">
      <c r="A69" t="s">
        <v>24</v>
      </c>
      <c r="B69" s="23">
        <v>10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30">
        <f>SUM(B69:AF69)</f>
        <v>10</v>
      </c>
      <c r="AH69" s="30"/>
      <c r="AI69" s="30"/>
      <c r="AJ69" s="23"/>
    </row>
  </sheetData>
  <mergeCells count="4">
    <mergeCell ref="O1:P1"/>
    <mergeCell ref="Q1:R1"/>
    <mergeCell ref="O2:P2"/>
    <mergeCell ref="Q2:R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F4A5D-5B86-48F8-A8BD-CDB4B30CE727}">
  <dimension ref="A1:AJ69"/>
  <sheetViews>
    <sheetView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A54" sqref="A54"/>
    </sheetView>
  </sheetViews>
  <sheetFormatPr defaultRowHeight="15" x14ac:dyDescent="0.25"/>
  <cols>
    <col min="1" max="1" width="32.85546875" bestFit="1" customWidth="1"/>
    <col min="2" max="3" width="12.28515625" customWidth="1"/>
    <col min="4" max="4" width="10.42578125" style="1" bestFit="1" customWidth="1"/>
    <col min="5" max="5" width="10.140625" style="1" bestFit="1" customWidth="1"/>
    <col min="6" max="14" width="10.42578125" style="1" bestFit="1" customWidth="1"/>
    <col min="15" max="15" width="10.5703125" style="1" bestFit="1" customWidth="1"/>
    <col min="16" max="20" width="10.42578125" style="1" bestFit="1" customWidth="1"/>
    <col min="21" max="30" width="10.42578125" bestFit="1" customWidth="1"/>
    <col min="31" max="31" width="10.42578125" customWidth="1"/>
    <col min="32" max="32" width="10.42578125" bestFit="1" customWidth="1"/>
    <col min="36" max="36" width="10.5703125" bestFit="1" customWidth="1"/>
  </cols>
  <sheetData>
    <row r="1" spans="1:19" x14ac:dyDescent="0.25">
      <c r="A1" t="s">
        <v>29</v>
      </c>
      <c r="B1" s="1"/>
      <c r="C1" s="1"/>
      <c r="O1" s="55" t="s">
        <v>31</v>
      </c>
      <c r="P1" s="55"/>
      <c r="Q1" s="55" t="s">
        <v>30</v>
      </c>
      <c r="R1" s="55"/>
      <c r="S1" s="1" t="s">
        <v>32</v>
      </c>
    </row>
    <row r="2" spans="1:19" x14ac:dyDescent="0.25">
      <c r="A2" s="46"/>
      <c r="B2" s="1"/>
      <c r="C2" s="1"/>
      <c r="O2" s="56"/>
      <c r="P2" s="55"/>
      <c r="Q2" s="56"/>
      <c r="R2" s="55"/>
    </row>
    <row r="3" spans="1:19" s="1" customFormat="1" x14ac:dyDescent="0.25">
      <c r="A3" s="6" t="s">
        <v>0</v>
      </c>
      <c r="B3" s="7">
        <v>44492</v>
      </c>
      <c r="C3" s="7">
        <v>44493</v>
      </c>
      <c r="D3" s="7">
        <v>44494</v>
      </c>
      <c r="E3" s="7">
        <v>44495</v>
      </c>
      <c r="F3" s="7">
        <v>44496</v>
      </c>
      <c r="G3" s="7">
        <v>44497</v>
      </c>
      <c r="H3" s="7">
        <v>44498</v>
      </c>
      <c r="I3" s="7">
        <v>44499</v>
      </c>
      <c r="J3" s="7">
        <v>44500</v>
      </c>
      <c r="K3" s="1" t="s">
        <v>13</v>
      </c>
      <c r="M3" s="1" t="s">
        <v>16</v>
      </c>
      <c r="O3" s="1" t="s">
        <v>17</v>
      </c>
    </row>
    <row r="4" spans="1:19" s="1" customFormat="1" x14ac:dyDescent="0.25">
      <c r="A4" s="28"/>
      <c r="B4" s="7"/>
      <c r="C4" s="7"/>
      <c r="D4" s="7"/>
      <c r="E4" s="7"/>
      <c r="F4" s="7"/>
      <c r="G4" s="7"/>
      <c r="H4" s="7"/>
      <c r="I4" s="7"/>
      <c r="J4" s="7"/>
    </row>
    <row r="5" spans="1:19" s="1" customFormat="1" x14ac:dyDescent="0.25">
      <c r="A5" s="11" t="s">
        <v>5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</row>
    <row r="6" spans="1:19" s="1" customFormat="1" x14ac:dyDescent="0.25">
      <c r="A6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8">
        <f>SUM(B6:J6)</f>
        <v>0</v>
      </c>
    </row>
    <row r="7" spans="1:19" x14ac:dyDescent="0.25">
      <c r="A7" t="s">
        <v>2</v>
      </c>
      <c r="B7" s="19"/>
      <c r="C7" s="19"/>
      <c r="D7" s="19"/>
      <c r="E7" s="19"/>
      <c r="F7" s="19"/>
      <c r="G7" s="19"/>
      <c r="H7" s="19"/>
      <c r="I7" s="19"/>
      <c r="J7" s="19"/>
      <c r="K7" s="18">
        <f>SUM(B7:J7)</f>
        <v>0</v>
      </c>
      <c r="M7" s="1">
        <v>0</v>
      </c>
      <c r="O7" s="2">
        <f>SUM(M7-K7)</f>
        <v>0</v>
      </c>
    </row>
    <row r="8" spans="1:19" s="1" customFormat="1" x14ac:dyDescent="0.25">
      <c r="A8" s="8" t="s">
        <v>4</v>
      </c>
      <c r="B8" s="20">
        <f>SUM(B6-B7)</f>
        <v>0</v>
      </c>
      <c r="C8" s="20">
        <f t="shared" ref="C8:K8" si="0">SUM(C6-C7)</f>
        <v>0</v>
      </c>
      <c r="D8" s="20">
        <f t="shared" si="0"/>
        <v>0</v>
      </c>
      <c r="E8" s="20">
        <f t="shared" si="0"/>
        <v>0</v>
      </c>
      <c r="F8" s="20">
        <f t="shared" si="0"/>
        <v>0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9"/>
      <c r="M8" s="9"/>
      <c r="N8" s="9"/>
    </row>
    <row r="9" spans="1:19" s="1" customFormat="1" x14ac:dyDescent="0.25">
      <c r="A9" t="s">
        <v>7</v>
      </c>
      <c r="B9" s="10" t="e">
        <f>SUM(B8/B5)</f>
        <v>#DIV/0!</v>
      </c>
      <c r="C9" s="10" t="e">
        <f t="shared" ref="C9:K9" si="1">SUM(C8/C5)</f>
        <v>#DIV/0!</v>
      </c>
      <c r="D9" s="10" t="e">
        <f t="shared" si="1"/>
        <v>#DIV/0!</v>
      </c>
      <c r="E9" s="10" t="e">
        <f t="shared" si="1"/>
        <v>#DIV/0!</v>
      </c>
      <c r="F9" s="10" t="e">
        <f t="shared" si="1"/>
        <v>#DIV/0!</v>
      </c>
      <c r="G9" s="10" t="e">
        <f t="shared" si="1"/>
        <v>#DIV/0!</v>
      </c>
      <c r="H9" s="10" t="e">
        <f t="shared" si="1"/>
        <v>#DIV/0!</v>
      </c>
      <c r="I9" s="10" t="e">
        <f t="shared" si="1"/>
        <v>#DIV/0!</v>
      </c>
      <c r="J9" s="10" t="e">
        <f t="shared" si="1"/>
        <v>#DIV/0!</v>
      </c>
      <c r="K9" s="5" t="e">
        <f t="shared" si="1"/>
        <v>#DIV/0!</v>
      </c>
    </row>
    <row r="10" spans="1:19" s="1" customFormat="1" x14ac:dyDescent="0.25">
      <c r="A10"/>
      <c r="B10"/>
      <c r="C10"/>
    </row>
    <row r="11" spans="1:19" x14ac:dyDescent="0.25">
      <c r="A11" t="s">
        <v>8</v>
      </c>
      <c r="B11" s="10" t="e">
        <f>SUM(B7/B5)</f>
        <v>#DIV/0!</v>
      </c>
      <c r="C11" s="10" t="e">
        <f t="shared" ref="C11:K11" si="2">SUM(C7/C5)</f>
        <v>#DIV/0!</v>
      </c>
      <c r="D11" s="10" t="e">
        <f t="shared" si="2"/>
        <v>#DIV/0!</v>
      </c>
      <c r="E11" s="10" t="e">
        <f t="shared" si="2"/>
        <v>#DIV/0!</v>
      </c>
      <c r="F11" s="10" t="e">
        <f t="shared" si="2"/>
        <v>#DIV/0!</v>
      </c>
      <c r="G11" s="10" t="e">
        <f t="shared" si="2"/>
        <v>#DIV/0!</v>
      </c>
      <c r="H11" s="10" t="e">
        <f t="shared" si="2"/>
        <v>#DIV/0!</v>
      </c>
      <c r="I11" s="10" t="e">
        <f t="shared" si="2"/>
        <v>#DIV/0!</v>
      </c>
      <c r="J11" s="10" t="e">
        <f t="shared" si="2"/>
        <v>#DIV/0!</v>
      </c>
      <c r="K11" s="5" t="e">
        <f t="shared" si="2"/>
        <v>#DIV/0!</v>
      </c>
    </row>
    <row r="13" spans="1:19" x14ac:dyDescent="0.25">
      <c r="A13" t="s">
        <v>19</v>
      </c>
      <c r="K13" s="29" t="e">
        <f>SUM(K9/8)</f>
        <v>#DIV/0!</v>
      </c>
    </row>
    <row r="15" spans="1:19" x14ac:dyDescent="0.25">
      <c r="A15" t="s">
        <v>20</v>
      </c>
      <c r="K15" s="29" t="e">
        <f>SUM(K13*30)</f>
        <v>#DIV/0!</v>
      </c>
    </row>
    <row r="17" spans="1:36" x14ac:dyDescent="0.25">
      <c r="A17" s="34"/>
    </row>
    <row r="18" spans="1:36" x14ac:dyDescent="0.25">
      <c r="A18" s="1"/>
    </row>
    <row r="19" spans="1:36" x14ac:dyDescent="0.25">
      <c r="A19" s="6" t="s">
        <v>0</v>
      </c>
      <c r="B19" s="7">
        <v>44501</v>
      </c>
      <c r="C19" s="7">
        <v>44502</v>
      </c>
      <c r="D19" s="7">
        <v>44503</v>
      </c>
      <c r="E19" s="7">
        <v>44504</v>
      </c>
      <c r="F19" s="7">
        <v>44505</v>
      </c>
      <c r="G19" s="7">
        <v>44506</v>
      </c>
      <c r="H19" s="7">
        <v>44507</v>
      </c>
      <c r="I19" s="7">
        <v>44508</v>
      </c>
      <c r="J19" s="7">
        <v>44509</v>
      </c>
      <c r="K19" s="7">
        <v>44510</v>
      </c>
      <c r="L19" s="7">
        <v>44511</v>
      </c>
      <c r="M19" s="7">
        <v>44512</v>
      </c>
      <c r="N19" s="7">
        <v>44513</v>
      </c>
      <c r="O19" s="7">
        <v>44514</v>
      </c>
      <c r="P19" s="7">
        <v>44515</v>
      </c>
      <c r="Q19" s="7">
        <v>44516</v>
      </c>
      <c r="R19" s="7">
        <v>44517</v>
      </c>
      <c r="S19" s="7">
        <v>44518</v>
      </c>
      <c r="T19" s="7">
        <v>44519</v>
      </c>
      <c r="U19" s="7">
        <v>44520</v>
      </c>
      <c r="V19" s="7">
        <v>44521</v>
      </c>
      <c r="W19" s="7">
        <v>44522</v>
      </c>
      <c r="X19" s="7">
        <v>44523</v>
      </c>
      <c r="Y19" s="7">
        <v>44524</v>
      </c>
      <c r="Z19" s="7">
        <v>44525</v>
      </c>
      <c r="AA19" s="7">
        <v>44526</v>
      </c>
      <c r="AB19" s="7">
        <v>44527</v>
      </c>
      <c r="AC19" s="7">
        <v>44528</v>
      </c>
      <c r="AD19" s="7">
        <v>44529</v>
      </c>
      <c r="AE19" s="7">
        <v>44530</v>
      </c>
      <c r="AF19" s="7"/>
      <c r="AG19" s="9" t="s">
        <v>13</v>
      </c>
      <c r="AH19" s="2" t="s">
        <v>28</v>
      </c>
      <c r="AI19" s="1" t="s">
        <v>16</v>
      </c>
      <c r="AJ19" s="1" t="s">
        <v>17</v>
      </c>
    </row>
    <row r="20" spans="1:36" x14ac:dyDescent="0.25">
      <c r="A20" s="28"/>
      <c r="B20" s="7"/>
      <c r="C20" s="7"/>
      <c r="D20" s="7"/>
      <c r="E20" s="7"/>
      <c r="F20" s="7"/>
      <c r="G20" s="7"/>
      <c r="H20" s="7"/>
      <c r="I20" s="7"/>
      <c r="J20" s="7"/>
      <c r="W20" s="1"/>
      <c r="X20" s="1"/>
      <c r="Y20" s="1"/>
      <c r="Z20" s="1"/>
      <c r="AA20" s="1"/>
      <c r="AG20" s="1"/>
      <c r="AH20" s="1"/>
      <c r="AI20" s="1"/>
      <c r="AJ20" s="1"/>
    </row>
    <row r="21" spans="1:36" x14ac:dyDescent="0.25">
      <c r="A21" s="11" t="s">
        <v>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50</v>
      </c>
      <c r="N21" s="12">
        <v>50</v>
      </c>
      <c r="O21" s="12">
        <v>50</v>
      </c>
      <c r="P21" s="12">
        <v>50</v>
      </c>
      <c r="Q21" s="12">
        <v>50</v>
      </c>
      <c r="R21" s="12">
        <v>50</v>
      </c>
      <c r="S21" s="12">
        <v>50</v>
      </c>
      <c r="T21" s="12">
        <v>50</v>
      </c>
      <c r="U21" s="12">
        <v>50</v>
      </c>
      <c r="V21" s="12">
        <v>50</v>
      </c>
      <c r="W21" s="12">
        <v>50</v>
      </c>
      <c r="X21" s="12">
        <v>249</v>
      </c>
      <c r="Y21" s="12">
        <v>249</v>
      </c>
      <c r="Z21" s="12">
        <v>249</v>
      </c>
      <c r="AA21" s="12">
        <v>249</v>
      </c>
      <c r="AB21" s="12">
        <v>249</v>
      </c>
      <c r="AC21" s="12">
        <v>249</v>
      </c>
      <c r="AD21" s="12">
        <v>249</v>
      </c>
      <c r="AE21" s="12">
        <v>249</v>
      </c>
      <c r="AF21" s="12"/>
      <c r="AG21" s="13">
        <v>275</v>
      </c>
      <c r="AH21" s="1"/>
      <c r="AI21" s="1"/>
      <c r="AJ21" s="1"/>
    </row>
    <row r="22" spans="1:36" x14ac:dyDescent="0.25">
      <c r="A22" t="s">
        <v>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>
        <v>26.25</v>
      </c>
      <c r="N22" s="31">
        <v>9.6</v>
      </c>
      <c r="O22" s="31">
        <v>18.89</v>
      </c>
      <c r="P22" s="31">
        <v>7.09</v>
      </c>
      <c r="Q22" s="31">
        <v>9.7200000000000006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8.49</v>
      </c>
      <c r="Y22" s="31">
        <v>5.94</v>
      </c>
      <c r="Z22" s="31">
        <v>7.55</v>
      </c>
      <c r="AA22" s="31">
        <v>6.23</v>
      </c>
      <c r="AB22" s="31">
        <v>3.89</v>
      </c>
      <c r="AC22" s="31">
        <v>7.15</v>
      </c>
      <c r="AD22" s="31">
        <v>7.93</v>
      </c>
      <c r="AE22" s="31">
        <v>6.32</v>
      </c>
      <c r="AF22" s="31"/>
      <c r="AG22" s="32">
        <f>SUM(B22:AF22)</f>
        <v>125.04999999999998</v>
      </c>
      <c r="AH22" s="30">
        <f>SUM(K6)</f>
        <v>0</v>
      </c>
      <c r="AI22" s="1"/>
      <c r="AJ22" s="1"/>
    </row>
    <row r="23" spans="1:36" x14ac:dyDescent="0.25">
      <c r="A23" t="s">
        <v>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>
        <v>16.66</v>
      </c>
      <c r="N23" s="31">
        <v>8.33</v>
      </c>
      <c r="O23" s="31">
        <v>8.33</v>
      </c>
      <c r="P23" s="31">
        <v>8.33</v>
      </c>
      <c r="Q23" s="31">
        <v>8.33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4</v>
      </c>
      <c r="X23" s="31">
        <v>3.98</v>
      </c>
      <c r="Y23" s="31">
        <v>3.98</v>
      </c>
      <c r="Z23" s="31">
        <v>3.98</v>
      </c>
      <c r="AA23" s="31">
        <v>3.98</v>
      </c>
      <c r="AB23" s="31">
        <v>3.98</v>
      </c>
      <c r="AC23" s="31">
        <v>3.98</v>
      </c>
      <c r="AD23" s="31">
        <v>3.98</v>
      </c>
      <c r="AE23" s="31">
        <v>3.98</v>
      </c>
      <c r="AF23" s="31"/>
      <c r="AG23" s="32">
        <f>SUM(B23:AF23)</f>
        <v>85.820000000000007</v>
      </c>
      <c r="AH23" s="2">
        <f>SUM(K7)</f>
        <v>0</v>
      </c>
      <c r="AI23" s="2">
        <v>85.82</v>
      </c>
      <c r="AJ23" s="2">
        <f>SUM(AG23:AH23)-AI23</f>
        <v>0</v>
      </c>
    </row>
    <row r="24" spans="1:36" x14ac:dyDescent="0.25">
      <c r="A24" s="8" t="s">
        <v>4</v>
      </c>
      <c r="B24" s="22">
        <f>SUM(B22-B23)</f>
        <v>0</v>
      </c>
      <c r="C24" s="22">
        <f t="shared" ref="C24:AD24" si="3">SUM(C22-C23)</f>
        <v>0</v>
      </c>
      <c r="D24" s="22">
        <f t="shared" si="3"/>
        <v>0</v>
      </c>
      <c r="E24" s="22">
        <f t="shared" si="3"/>
        <v>0</v>
      </c>
      <c r="F24" s="22">
        <f t="shared" si="3"/>
        <v>0</v>
      </c>
      <c r="G24" s="22">
        <f t="shared" si="3"/>
        <v>0</v>
      </c>
      <c r="H24" s="22">
        <f t="shared" si="3"/>
        <v>0</v>
      </c>
      <c r="I24" s="22">
        <f t="shared" si="3"/>
        <v>0</v>
      </c>
      <c r="J24" s="22">
        <f t="shared" si="3"/>
        <v>0</v>
      </c>
      <c r="K24" s="22">
        <f t="shared" si="3"/>
        <v>0</v>
      </c>
      <c r="L24" s="22">
        <f t="shared" si="3"/>
        <v>0</v>
      </c>
      <c r="M24" s="22">
        <f t="shared" si="3"/>
        <v>9.59</v>
      </c>
      <c r="N24" s="22">
        <f t="shared" si="3"/>
        <v>1.2699999999999996</v>
      </c>
      <c r="O24" s="22">
        <f t="shared" si="3"/>
        <v>10.56</v>
      </c>
      <c r="P24" s="22">
        <f t="shared" si="3"/>
        <v>-1.2400000000000002</v>
      </c>
      <c r="Q24" s="22">
        <f t="shared" si="3"/>
        <v>1.3900000000000006</v>
      </c>
      <c r="R24" s="22">
        <f t="shared" si="3"/>
        <v>0</v>
      </c>
      <c r="S24" s="22">
        <f t="shared" si="3"/>
        <v>0</v>
      </c>
      <c r="T24" s="22">
        <f t="shared" si="3"/>
        <v>0</v>
      </c>
      <c r="U24" s="22">
        <f t="shared" si="3"/>
        <v>0</v>
      </c>
      <c r="V24" s="22">
        <f t="shared" si="3"/>
        <v>0</v>
      </c>
      <c r="W24" s="22">
        <f t="shared" si="3"/>
        <v>-4</v>
      </c>
      <c r="X24" s="22">
        <f t="shared" si="3"/>
        <v>4.51</v>
      </c>
      <c r="Y24" s="22">
        <f t="shared" si="3"/>
        <v>1.9600000000000004</v>
      </c>
      <c r="Z24" s="22">
        <f t="shared" si="3"/>
        <v>3.57</v>
      </c>
      <c r="AA24" s="22">
        <f t="shared" si="3"/>
        <v>2.2500000000000004</v>
      </c>
      <c r="AB24" s="22">
        <f t="shared" si="3"/>
        <v>-8.9999999999999858E-2</v>
      </c>
      <c r="AC24" s="22">
        <f t="shared" si="3"/>
        <v>3.1700000000000004</v>
      </c>
      <c r="AD24" s="22">
        <f t="shared" si="3"/>
        <v>3.9499999999999997</v>
      </c>
      <c r="AE24" s="22">
        <f t="shared" ref="AE24" si="4">SUM(AE22-AE23)</f>
        <v>2.3400000000000003</v>
      </c>
      <c r="AF24" s="22"/>
      <c r="AG24" s="22">
        <f t="shared" ref="AG24" si="5">SUM(AG22-AG23)</f>
        <v>39.229999999999976</v>
      </c>
      <c r="AH24" s="44">
        <f>SUM(K8)</f>
        <v>0</v>
      </c>
      <c r="AI24" s="9"/>
    </row>
    <row r="25" spans="1:36" x14ac:dyDescent="0.25">
      <c r="A25" t="s">
        <v>7</v>
      </c>
      <c r="B25" s="15" t="e">
        <f>SUM(B24/B21)</f>
        <v>#DIV/0!</v>
      </c>
      <c r="C25" s="15" t="e">
        <f t="shared" ref="C25:AD25" si="6">SUM(C24/C21)</f>
        <v>#DIV/0!</v>
      </c>
      <c r="D25" s="15" t="e">
        <f t="shared" si="6"/>
        <v>#DIV/0!</v>
      </c>
      <c r="E25" s="15" t="e">
        <f t="shared" si="6"/>
        <v>#DIV/0!</v>
      </c>
      <c r="F25" s="15" t="e">
        <f t="shared" si="6"/>
        <v>#DIV/0!</v>
      </c>
      <c r="G25" s="15" t="e">
        <f t="shared" si="6"/>
        <v>#DIV/0!</v>
      </c>
      <c r="H25" s="15" t="e">
        <f t="shared" si="6"/>
        <v>#DIV/0!</v>
      </c>
      <c r="I25" s="15" t="e">
        <f t="shared" si="6"/>
        <v>#DIV/0!</v>
      </c>
      <c r="J25" s="15" t="e">
        <f t="shared" si="6"/>
        <v>#DIV/0!</v>
      </c>
      <c r="K25" s="15" t="e">
        <f t="shared" si="6"/>
        <v>#DIV/0!</v>
      </c>
      <c r="L25" s="15" t="e">
        <f t="shared" si="6"/>
        <v>#DIV/0!</v>
      </c>
      <c r="M25" s="15">
        <f t="shared" si="6"/>
        <v>0.1918</v>
      </c>
      <c r="N25" s="15">
        <f t="shared" si="6"/>
        <v>2.5399999999999992E-2</v>
      </c>
      <c r="O25" s="15">
        <f t="shared" si="6"/>
        <v>0.2112</v>
      </c>
      <c r="P25" s="21">
        <f t="shared" si="6"/>
        <v>-2.4800000000000003E-2</v>
      </c>
      <c r="Q25" s="15">
        <f t="shared" si="6"/>
        <v>2.7800000000000012E-2</v>
      </c>
      <c r="R25" s="15">
        <f t="shared" si="6"/>
        <v>0</v>
      </c>
      <c r="S25" s="15">
        <f t="shared" si="6"/>
        <v>0</v>
      </c>
      <c r="T25" s="15">
        <f t="shared" si="6"/>
        <v>0</v>
      </c>
      <c r="U25" s="15">
        <f t="shared" si="6"/>
        <v>0</v>
      </c>
      <c r="V25" s="15">
        <f t="shared" si="6"/>
        <v>0</v>
      </c>
      <c r="W25" s="21">
        <f t="shared" si="6"/>
        <v>-0.08</v>
      </c>
      <c r="X25" s="15">
        <f t="shared" si="6"/>
        <v>1.8112449799196788E-2</v>
      </c>
      <c r="Y25" s="15">
        <f t="shared" si="6"/>
        <v>7.8714859437751025E-3</v>
      </c>
      <c r="Z25" s="15">
        <f t="shared" si="6"/>
        <v>1.4337349397590361E-2</v>
      </c>
      <c r="AA25" s="15">
        <f t="shared" si="6"/>
        <v>9.0361445783132543E-3</v>
      </c>
      <c r="AB25" s="21">
        <f t="shared" si="6"/>
        <v>-3.6144578313252953E-4</v>
      </c>
      <c r="AC25" s="15">
        <f t="shared" si="6"/>
        <v>1.2730923694779118E-2</v>
      </c>
      <c r="AD25" s="15">
        <f t="shared" si="6"/>
        <v>1.5863453815261042E-2</v>
      </c>
      <c r="AE25" s="15">
        <f t="shared" ref="AE25" si="7">SUM(AE24/AE21)</f>
        <v>9.3975903614457838E-3</v>
      </c>
      <c r="AF25" s="15"/>
      <c r="AG25" s="17">
        <f t="shared" ref="AG25" si="8">SUM(AG24/AG21)</f>
        <v>0.14265454545454537</v>
      </c>
      <c r="AH25" s="1"/>
      <c r="AI25" s="1"/>
    </row>
    <row r="26" spans="1:36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"/>
      <c r="AI26" s="1"/>
    </row>
    <row r="27" spans="1:36" x14ac:dyDescent="0.25">
      <c r="A27" t="s">
        <v>8</v>
      </c>
      <c r="B27" s="15" t="e">
        <f>SUM(B23/B21)</f>
        <v>#DIV/0!</v>
      </c>
      <c r="C27" s="15" t="e">
        <f t="shared" ref="C27:AD27" si="9">SUM(C23/C21)</f>
        <v>#DIV/0!</v>
      </c>
      <c r="D27" s="15" t="e">
        <f t="shared" si="9"/>
        <v>#DIV/0!</v>
      </c>
      <c r="E27" s="15" t="e">
        <f t="shared" si="9"/>
        <v>#DIV/0!</v>
      </c>
      <c r="F27" s="15" t="e">
        <f t="shared" si="9"/>
        <v>#DIV/0!</v>
      </c>
      <c r="G27" s="15" t="e">
        <f t="shared" si="9"/>
        <v>#DIV/0!</v>
      </c>
      <c r="H27" s="15" t="e">
        <f t="shared" si="9"/>
        <v>#DIV/0!</v>
      </c>
      <c r="I27" s="15" t="e">
        <f t="shared" si="9"/>
        <v>#DIV/0!</v>
      </c>
      <c r="J27" s="15" t="e">
        <f t="shared" si="9"/>
        <v>#DIV/0!</v>
      </c>
      <c r="K27" s="15" t="e">
        <f t="shared" si="9"/>
        <v>#DIV/0!</v>
      </c>
      <c r="L27" s="15" t="e">
        <f t="shared" si="9"/>
        <v>#DIV/0!</v>
      </c>
      <c r="M27" s="15">
        <f t="shared" si="9"/>
        <v>0.3332</v>
      </c>
      <c r="N27" s="15">
        <f t="shared" si="9"/>
        <v>0.1666</v>
      </c>
      <c r="O27" s="15">
        <f t="shared" si="9"/>
        <v>0.1666</v>
      </c>
      <c r="P27" s="15">
        <f t="shared" si="9"/>
        <v>0.1666</v>
      </c>
      <c r="Q27" s="15">
        <f t="shared" si="9"/>
        <v>0.1666</v>
      </c>
      <c r="R27" s="15">
        <f t="shared" si="9"/>
        <v>0</v>
      </c>
      <c r="S27" s="15">
        <f t="shared" si="9"/>
        <v>0</v>
      </c>
      <c r="T27" s="15">
        <f t="shared" si="9"/>
        <v>0</v>
      </c>
      <c r="U27" s="15">
        <f t="shared" si="9"/>
        <v>0</v>
      </c>
      <c r="V27" s="15">
        <f t="shared" si="9"/>
        <v>0</v>
      </c>
      <c r="W27" s="15">
        <f t="shared" si="9"/>
        <v>0.08</v>
      </c>
      <c r="X27" s="15">
        <f t="shared" si="9"/>
        <v>1.5983935742971887E-2</v>
      </c>
      <c r="Y27" s="15">
        <f t="shared" si="9"/>
        <v>1.5983935742971887E-2</v>
      </c>
      <c r="Z27" s="15">
        <f t="shared" si="9"/>
        <v>1.5983935742971887E-2</v>
      </c>
      <c r="AA27" s="15">
        <f t="shared" si="9"/>
        <v>1.5983935742971887E-2</v>
      </c>
      <c r="AB27" s="15">
        <f t="shared" si="9"/>
        <v>1.5983935742971887E-2</v>
      </c>
      <c r="AC27" s="15">
        <f t="shared" si="9"/>
        <v>1.5983935742971887E-2</v>
      </c>
      <c r="AD27" s="15">
        <f t="shared" si="9"/>
        <v>1.5983935742971887E-2</v>
      </c>
      <c r="AE27" s="15">
        <f t="shared" ref="AE27" si="10">SUM(AE23/AE21)</f>
        <v>1.5983935742971887E-2</v>
      </c>
      <c r="AF27" s="15"/>
      <c r="AG27" s="17">
        <f t="shared" ref="AG27" si="11">SUM(AG23/AG21)</f>
        <v>0.31207272727272728</v>
      </c>
      <c r="AH27" s="1"/>
      <c r="AI27" s="1"/>
    </row>
    <row r="28" spans="1:36" x14ac:dyDescent="0.25">
      <c r="Y28" s="1"/>
      <c r="Z28" s="1"/>
      <c r="AA28" s="1"/>
      <c r="AG28" s="1"/>
      <c r="AH28" s="1"/>
      <c r="AI28" s="1"/>
    </row>
    <row r="29" spans="1:36" x14ac:dyDescent="0.25">
      <c r="A29" t="s">
        <v>19</v>
      </c>
      <c r="K29" s="29"/>
      <c r="W29" s="29"/>
      <c r="X29" s="1"/>
      <c r="Y29" s="1"/>
      <c r="Z29" s="1"/>
      <c r="AA29" s="1"/>
      <c r="AG29" s="29">
        <f>SUM(AG25/'AI Marketing'!A20)</f>
        <v>4.7551515151515126E-3</v>
      </c>
      <c r="AH29" s="1"/>
      <c r="AI29" s="1"/>
    </row>
    <row r="30" spans="1:36" x14ac:dyDescent="0.25">
      <c r="W30" s="1"/>
      <c r="X30" s="1"/>
      <c r="Y30" s="1"/>
      <c r="Z30" s="1"/>
      <c r="AA30" s="1"/>
      <c r="AG30" s="1"/>
      <c r="AH30" s="1"/>
      <c r="AI30" s="1"/>
    </row>
    <row r="31" spans="1:36" x14ac:dyDescent="0.25">
      <c r="A31" t="s">
        <v>20</v>
      </c>
      <c r="K31" s="29"/>
      <c r="W31" s="29"/>
      <c r="X31" s="1"/>
      <c r="Y31" s="1"/>
      <c r="Z31" s="1"/>
      <c r="AA31" s="1"/>
      <c r="AG31" s="29">
        <f>SUM(AG29*30)</f>
        <v>0.14265454545454537</v>
      </c>
      <c r="AH31" s="1"/>
      <c r="AI31" s="1"/>
    </row>
    <row r="33" spans="1:36" x14ac:dyDescent="0.25">
      <c r="A33" t="s">
        <v>24</v>
      </c>
      <c r="AG33" s="30">
        <f>SUM(B33:AF33)</f>
        <v>0</v>
      </c>
      <c r="AH33" s="30"/>
      <c r="AI33" s="30"/>
      <c r="AJ33" s="23"/>
    </row>
    <row r="35" spans="1:36" x14ac:dyDescent="0.25">
      <c r="A35" s="34"/>
    </row>
    <row r="36" spans="1:36" x14ac:dyDescent="0.25">
      <c r="A36" s="1"/>
    </row>
    <row r="37" spans="1:36" x14ac:dyDescent="0.25">
      <c r="A37" s="6" t="s">
        <v>0</v>
      </c>
      <c r="B37" s="7">
        <v>44531</v>
      </c>
      <c r="C37" s="7">
        <v>44532</v>
      </c>
      <c r="D37" s="7">
        <v>44533</v>
      </c>
      <c r="E37" s="7">
        <v>44534</v>
      </c>
      <c r="F37" s="7">
        <v>44535</v>
      </c>
      <c r="G37" s="7">
        <v>44536</v>
      </c>
      <c r="H37" s="7">
        <v>44537</v>
      </c>
      <c r="I37" s="7">
        <v>44538</v>
      </c>
      <c r="J37" s="7">
        <v>44539</v>
      </c>
      <c r="K37" s="7">
        <v>44540</v>
      </c>
      <c r="L37" s="7">
        <v>44541</v>
      </c>
      <c r="M37" s="7">
        <v>44542</v>
      </c>
      <c r="N37" s="7">
        <v>44543</v>
      </c>
      <c r="O37" s="7">
        <v>44544</v>
      </c>
      <c r="P37" s="7">
        <v>44545</v>
      </c>
      <c r="Q37" s="7">
        <v>44546</v>
      </c>
      <c r="R37" s="7">
        <v>44547</v>
      </c>
      <c r="S37" s="7">
        <v>44548</v>
      </c>
      <c r="T37" s="7">
        <v>44549</v>
      </c>
      <c r="U37" s="7">
        <v>44550</v>
      </c>
      <c r="V37" s="7">
        <v>44551</v>
      </c>
      <c r="W37" s="7">
        <v>44552</v>
      </c>
      <c r="X37" s="7">
        <v>44553</v>
      </c>
      <c r="Y37" s="7">
        <v>44554</v>
      </c>
      <c r="Z37" s="7">
        <v>44555</v>
      </c>
      <c r="AA37" s="7">
        <v>44556</v>
      </c>
      <c r="AB37" s="7">
        <v>44557</v>
      </c>
      <c r="AC37" s="7">
        <v>44558</v>
      </c>
      <c r="AD37" s="7">
        <v>44559</v>
      </c>
      <c r="AE37" s="7">
        <v>44560</v>
      </c>
      <c r="AF37" s="7">
        <v>44561</v>
      </c>
      <c r="AG37" s="9" t="s">
        <v>13</v>
      </c>
      <c r="AH37" s="2" t="s">
        <v>28</v>
      </c>
      <c r="AI37" s="1" t="s">
        <v>16</v>
      </c>
      <c r="AJ37" s="1" t="s">
        <v>17</v>
      </c>
    </row>
    <row r="38" spans="1:36" x14ac:dyDescent="0.25">
      <c r="A38" s="28"/>
      <c r="B38" s="7"/>
      <c r="C38" s="7"/>
      <c r="D38" s="7"/>
      <c r="E38" s="7"/>
      <c r="F38" s="7"/>
      <c r="G38" s="7"/>
      <c r="H38" s="7"/>
      <c r="I38" s="7"/>
      <c r="J38" s="7"/>
      <c r="W38" s="1"/>
      <c r="X38" s="1"/>
      <c r="Y38" s="1"/>
      <c r="Z38" s="1"/>
      <c r="AA38" s="1"/>
      <c r="AG38" s="1"/>
      <c r="AH38" s="1"/>
      <c r="AI38" s="1"/>
      <c r="AJ38" s="1"/>
    </row>
    <row r="39" spans="1:36" x14ac:dyDescent="0.25">
      <c r="A39" s="11" t="s">
        <v>5</v>
      </c>
      <c r="B39" s="12">
        <v>249</v>
      </c>
      <c r="C39" s="12">
        <v>249</v>
      </c>
      <c r="D39" s="12">
        <v>249</v>
      </c>
      <c r="E39" s="12">
        <v>249</v>
      </c>
      <c r="F39" s="12">
        <v>249</v>
      </c>
      <c r="G39" s="12">
        <v>249</v>
      </c>
      <c r="H39" s="12">
        <v>249</v>
      </c>
      <c r="I39" s="12">
        <v>249</v>
      </c>
      <c r="J39" s="12">
        <v>249</v>
      </c>
      <c r="K39" s="12">
        <v>249</v>
      </c>
      <c r="L39" s="12">
        <v>249</v>
      </c>
      <c r="M39" s="12">
        <v>249</v>
      </c>
      <c r="N39" s="12">
        <v>249</v>
      </c>
      <c r="O39" s="12">
        <v>249</v>
      </c>
      <c r="P39" s="12">
        <v>249</v>
      </c>
      <c r="Q39" s="12">
        <v>249</v>
      </c>
      <c r="R39" s="12">
        <v>249</v>
      </c>
      <c r="S39" s="12">
        <v>249</v>
      </c>
      <c r="T39" s="12">
        <v>249</v>
      </c>
      <c r="U39" s="12">
        <v>249</v>
      </c>
      <c r="V39" s="12">
        <v>249</v>
      </c>
      <c r="W39" s="12">
        <v>249</v>
      </c>
      <c r="X39" s="12">
        <v>249</v>
      </c>
      <c r="Y39" s="12">
        <v>249</v>
      </c>
      <c r="Z39" s="12">
        <v>249</v>
      </c>
      <c r="AA39" s="12">
        <v>249</v>
      </c>
      <c r="AB39" s="12">
        <v>249</v>
      </c>
      <c r="AC39" s="12">
        <v>249</v>
      </c>
      <c r="AD39" s="12">
        <v>249</v>
      </c>
      <c r="AE39" s="12">
        <v>249</v>
      </c>
      <c r="AF39" s="12">
        <v>249</v>
      </c>
      <c r="AG39" s="13">
        <f>SUM(B39)</f>
        <v>249</v>
      </c>
      <c r="AH39" s="1"/>
      <c r="AI39" s="1"/>
      <c r="AJ39" s="1"/>
    </row>
    <row r="40" spans="1:36" x14ac:dyDescent="0.25">
      <c r="A40" t="s">
        <v>3</v>
      </c>
      <c r="B40" s="31">
        <v>4.41</v>
      </c>
      <c r="C40" s="31">
        <v>4.67</v>
      </c>
      <c r="D40" s="31">
        <v>3.36</v>
      </c>
      <c r="E40" s="31">
        <v>8.18</v>
      </c>
      <c r="F40" s="31">
        <v>3.52</v>
      </c>
      <c r="G40" s="31">
        <v>7.08</v>
      </c>
      <c r="H40" s="31">
        <v>5.34</v>
      </c>
      <c r="I40" s="31">
        <v>3.06</v>
      </c>
      <c r="J40" s="31">
        <v>10.36</v>
      </c>
      <c r="K40" s="31">
        <v>5.84</v>
      </c>
      <c r="L40" s="31">
        <v>3.08</v>
      </c>
      <c r="M40" s="31">
        <v>3.61</v>
      </c>
      <c r="N40" s="31">
        <v>18.850000000000001</v>
      </c>
      <c r="O40" s="31">
        <v>12.23</v>
      </c>
      <c r="P40" s="31">
        <v>4.28</v>
      </c>
      <c r="Q40" s="31">
        <v>6.99</v>
      </c>
      <c r="R40" s="31">
        <v>10.94</v>
      </c>
      <c r="S40" s="31">
        <v>8.98</v>
      </c>
      <c r="T40" s="31">
        <v>3.7</v>
      </c>
      <c r="U40" s="31">
        <v>10.57</v>
      </c>
      <c r="V40" s="31">
        <v>4.09</v>
      </c>
      <c r="W40" s="31">
        <v>2.46</v>
      </c>
      <c r="X40" s="31">
        <v>13.49</v>
      </c>
      <c r="Y40" s="31">
        <v>7.55</v>
      </c>
      <c r="Z40" s="31">
        <v>8.33</v>
      </c>
      <c r="AA40" s="31">
        <v>1.1000000000000001</v>
      </c>
      <c r="AB40" s="31">
        <v>6.92</v>
      </c>
      <c r="AC40" s="31">
        <v>4.6399999999999997</v>
      </c>
      <c r="AD40" s="31">
        <v>1.22</v>
      </c>
      <c r="AE40" s="31">
        <v>19.18</v>
      </c>
      <c r="AF40" s="31">
        <v>1.69</v>
      </c>
      <c r="AG40" s="32">
        <f>SUM(B40:AF40)</f>
        <v>209.72000000000003</v>
      </c>
      <c r="AH40" s="30">
        <f>SUM(AG22:AH22)</f>
        <v>125.04999999999998</v>
      </c>
      <c r="AI40" s="1"/>
      <c r="AJ40" s="1"/>
    </row>
    <row r="41" spans="1:36" x14ac:dyDescent="0.25">
      <c r="A41" t="s">
        <v>2</v>
      </c>
      <c r="B41" s="31">
        <v>3.98</v>
      </c>
      <c r="C41" s="31">
        <v>3.98</v>
      </c>
      <c r="D41" s="31">
        <v>3.98</v>
      </c>
      <c r="E41" s="31">
        <v>3.98</v>
      </c>
      <c r="F41" s="31">
        <v>3.98</v>
      </c>
      <c r="G41" s="31">
        <v>3.98</v>
      </c>
      <c r="H41" s="31">
        <v>3.98</v>
      </c>
      <c r="I41" s="31">
        <v>3.98</v>
      </c>
      <c r="J41" s="31">
        <v>3.98</v>
      </c>
      <c r="K41" s="31">
        <v>3.98</v>
      </c>
      <c r="L41" s="31">
        <v>3.98</v>
      </c>
      <c r="M41" s="31">
        <v>3.98</v>
      </c>
      <c r="N41" s="31">
        <v>3.98</v>
      </c>
      <c r="O41" s="31">
        <v>3.98</v>
      </c>
      <c r="P41" s="31">
        <v>3.98</v>
      </c>
      <c r="Q41" s="31">
        <v>3.98</v>
      </c>
      <c r="R41" s="31">
        <v>3.98</v>
      </c>
      <c r="S41" s="31">
        <v>3.98</v>
      </c>
      <c r="T41" s="31">
        <v>3.98</v>
      </c>
      <c r="U41" s="31">
        <v>3.98</v>
      </c>
      <c r="V41" s="31">
        <v>3.98</v>
      </c>
      <c r="W41" s="31">
        <v>3.98</v>
      </c>
      <c r="X41" s="31">
        <v>3.98</v>
      </c>
      <c r="Y41" s="31">
        <v>3.98</v>
      </c>
      <c r="Z41" s="31">
        <v>3.98</v>
      </c>
      <c r="AA41" s="31">
        <v>3.98</v>
      </c>
      <c r="AB41" s="31">
        <v>3.98</v>
      </c>
      <c r="AC41" s="31">
        <v>3.98</v>
      </c>
      <c r="AD41" s="31">
        <v>3.98</v>
      </c>
      <c r="AE41" s="31">
        <v>3.98</v>
      </c>
      <c r="AF41" s="31">
        <v>3.98</v>
      </c>
      <c r="AG41" s="32">
        <f>SUM(B41:AF41)</f>
        <v>123.38000000000004</v>
      </c>
      <c r="AH41" s="2">
        <f>SUM(AG23:AH23)</f>
        <v>85.820000000000007</v>
      </c>
      <c r="AI41" s="2">
        <v>209.2</v>
      </c>
      <c r="AJ41" s="2">
        <f>SUM(AG41:AH41)-AI41</f>
        <v>0</v>
      </c>
    </row>
    <row r="42" spans="1:36" x14ac:dyDescent="0.25">
      <c r="A42" s="8" t="s">
        <v>4</v>
      </c>
      <c r="B42" s="22">
        <f>SUM(B40-B41)</f>
        <v>0.43000000000000016</v>
      </c>
      <c r="C42" s="22">
        <f t="shared" ref="C42:AE42" si="12">SUM(C40-C41)</f>
        <v>0.69</v>
      </c>
      <c r="D42" s="22">
        <f t="shared" si="12"/>
        <v>-0.62000000000000011</v>
      </c>
      <c r="E42" s="22">
        <f t="shared" si="12"/>
        <v>4.1999999999999993</v>
      </c>
      <c r="F42" s="22">
        <f t="shared" si="12"/>
        <v>-0.45999999999999996</v>
      </c>
      <c r="G42" s="22">
        <f t="shared" si="12"/>
        <v>3.1</v>
      </c>
      <c r="H42" s="22">
        <f t="shared" si="12"/>
        <v>1.3599999999999999</v>
      </c>
      <c r="I42" s="22">
        <f t="shared" si="12"/>
        <v>-0.91999999999999993</v>
      </c>
      <c r="J42" s="22">
        <f t="shared" si="12"/>
        <v>6.379999999999999</v>
      </c>
      <c r="K42" s="22">
        <f t="shared" si="12"/>
        <v>1.8599999999999999</v>
      </c>
      <c r="L42" s="22">
        <f t="shared" si="12"/>
        <v>-0.89999999999999991</v>
      </c>
      <c r="M42" s="22">
        <f t="shared" si="12"/>
        <v>-0.37000000000000011</v>
      </c>
      <c r="N42" s="22">
        <f t="shared" si="12"/>
        <v>14.870000000000001</v>
      </c>
      <c r="O42" s="22">
        <f t="shared" si="12"/>
        <v>8.25</v>
      </c>
      <c r="P42" s="22">
        <f t="shared" si="12"/>
        <v>0.30000000000000027</v>
      </c>
      <c r="Q42" s="22">
        <f t="shared" si="12"/>
        <v>3.0100000000000002</v>
      </c>
      <c r="R42" s="22">
        <f t="shared" si="12"/>
        <v>6.9599999999999991</v>
      </c>
      <c r="S42" s="22">
        <f t="shared" si="12"/>
        <v>5</v>
      </c>
      <c r="T42" s="22">
        <f t="shared" si="12"/>
        <v>-0.2799999999999998</v>
      </c>
      <c r="U42" s="22">
        <f t="shared" si="12"/>
        <v>6.59</v>
      </c>
      <c r="V42" s="22">
        <f t="shared" si="12"/>
        <v>0.10999999999999988</v>
      </c>
      <c r="W42" s="22">
        <f t="shared" si="12"/>
        <v>-1.52</v>
      </c>
      <c r="X42" s="22">
        <f t="shared" si="12"/>
        <v>9.51</v>
      </c>
      <c r="Y42" s="22">
        <f t="shared" si="12"/>
        <v>3.57</v>
      </c>
      <c r="Z42" s="22">
        <f t="shared" si="12"/>
        <v>4.3499999999999996</v>
      </c>
      <c r="AA42" s="22">
        <f t="shared" si="12"/>
        <v>-2.88</v>
      </c>
      <c r="AB42" s="22">
        <f t="shared" si="12"/>
        <v>2.94</v>
      </c>
      <c r="AC42" s="22">
        <f t="shared" si="12"/>
        <v>0.6599999999999997</v>
      </c>
      <c r="AD42" s="22">
        <f t="shared" si="12"/>
        <v>-2.76</v>
      </c>
      <c r="AE42" s="22">
        <f t="shared" si="12"/>
        <v>15.2</v>
      </c>
      <c r="AF42" s="22">
        <f t="shared" ref="AF42" si="13">SUM(AF40-AF41)</f>
        <v>-2.29</v>
      </c>
      <c r="AG42" s="22">
        <f t="shared" ref="AG42" si="14">SUM(AG40-AG41)</f>
        <v>86.339999999999989</v>
      </c>
      <c r="AH42" s="44">
        <f>SUM(AG24:AH24)</f>
        <v>39.229999999999976</v>
      </c>
      <c r="AI42" s="9"/>
    </row>
    <row r="43" spans="1:36" x14ac:dyDescent="0.25">
      <c r="A43" t="s">
        <v>7</v>
      </c>
      <c r="B43" s="15">
        <f>SUM(B42/B39)</f>
        <v>1.7269076305220889E-3</v>
      </c>
      <c r="C43" s="41">
        <f t="shared" ref="C43:AE43" si="15">SUM(C42/C39)</f>
        <v>2.7710843373493972E-3</v>
      </c>
      <c r="D43" s="21">
        <f t="shared" si="15"/>
        <v>-2.4899598393574303E-3</v>
      </c>
      <c r="E43" s="41">
        <f t="shared" si="15"/>
        <v>1.6867469879518069E-2</v>
      </c>
      <c r="F43" s="21">
        <f t="shared" si="15"/>
        <v>-1.8473895582329315E-3</v>
      </c>
      <c r="G43" s="41">
        <f t="shared" si="15"/>
        <v>1.2449799196787148E-2</v>
      </c>
      <c r="H43" s="41">
        <f t="shared" si="15"/>
        <v>5.4618473895582326E-3</v>
      </c>
      <c r="I43" s="21">
        <f t="shared" si="15"/>
        <v>-3.694779116465863E-3</v>
      </c>
      <c r="J43" s="41">
        <f t="shared" si="15"/>
        <v>2.5622489959839352E-2</v>
      </c>
      <c r="K43" s="41">
        <f t="shared" si="15"/>
        <v>7.4698795180722886E-3</v>
      </c>
      <c r="L43" s="21">
        <f t="shared" si="15"/>
        <v>-3.6144578313253009E-3</v>
      </c>
      <c r="M43" s="21">
        <f t="shared" si="15"/>
        <v>-1.485943775100402E-3</v>
      </c>
      <c r="N43" s="41">
        <f t="shared" si="15"/>
        <v>5.9718875502008037E-2</v>
      </c>
      <c r="O43" s="41">
        <f t="shared" si="15"/>
        <v>3.313253012048193E-2</v>
      </c>
      <c r="P43" s="41">
        <f t="shared" si="15"/>
        <v>1.2048192771084347E-3</v>
      </c>
      <c r="Q43" s="41">
        <f t="shared" si="15"/>
        <v>1.2088353413654619E-2</v>
      </c>
      <c r="R43" s="41">
        <f t="shared" si="15"/>
        <v>2.7951807228915659E-2</v>
      </c>
      <c r="S43" s="41">
        <f t="shared" si="15"/>
        <v>2.0080321285140562E-2</v>
      </c>
      <c r="T43" s="21">
        <f t="shared" si="15"/>
        <v>-1.1244979919678706E-3</v>
      </c>
      <c r="U43" s="41">
        <f t="shared" si="15"/>
        <v>2.6465863453815259E-2</v>
      </c>
      <c r="V43" s="41">
        <f t="shared" si="15"/>
        <v>4.4176706827309185E-4</v>
      </c>
      <c r="W43" s="21">
        <f t="shared" si="15"/>
        <v>-6.1044176706827307E-3</v>
      </c>
      <c r="X43" s="41">
        <f t="shared" si="15"/>
        <v>3.819277108433735E-2</v>
      </c>
      <c r="Y43" s="41">
        <f t="shared" si="15"/>
        <v>1.4337349397590361E-2</v>
      </c>
      <c r="Z43" s="41">
        <f t="shared" si="15"/>
        <v>1.7469879518072287E-2</v>
      </c>
      <c r="AA43" s="21">
        <f t="shared" si="15"/>
        <v>-1.1566265060240964E-2</v>
      </c>
      <c r="AB43" s="41">
        <f t="shared" si="15"/>
        <v>1.1807228915662651E-2</v>
      </c>
      <c r="AC43" s="41">
        <f t="shared" si="15"/>
        <v>2.6506024096385528E-3</v>
      </c>
      <c r="AD43" s="21">
        <f t="shared" si="15"/>
        <v>-1.1084337349397589E-2</v>
      </c>
      <c r="AE43" s="15">
        <f t="shared" si="15"/>
        <v>6.1044176706827304E-2</v>
      </c>
      <c r="AF43" s="21">
        <f t="shared" ref="AF43" si="16">SUM(AF42/AF39)</f>
        <v>-9.1967871485943778E-3</v>
      </c>
      <c r="AG43" s="17">
        <f t="shared" ref="AG43" si="17">SUM(AG42/AG39)</f>
        <v>0.3467469879518072</v>
      </c>
      <c r="AH43" s="1"/>
      <c r="AI43" s="1"/>
    </row>
    <row r="44" spans="1:36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"/>
      <c r="AI44" s="1"/>
    </row>
    <row r="45" spans="1:36" x14ac:dyDescent="0.25">
      <c r="A45" t="s">
        <v>8</v>
      </c>
      <c r="B45" s="15">
        <f>SUM(B41/B39)</f>
        <v>1.5983935742971887E-2</v>
      </c>
      <c r="C45" s="15">
        <f t="shared" ref="C45:AE45" si="18">SUM(C41/C39)</f>
        <v>1.5983935742971887E-2</v>
      </c>
      <c r="D45" s="15">
        <f t="shared" si="18"/>
        <v>1.5983935742971887E-2</v>
      </c>
      <c r="E45" s="15">
        <f t="shared" si="18"/>
        <v>1.5983935742971887E-2</v>
      </c>
      <c r="F45" s="15">
        <f t="shared" si="18"/>
        <v>1.5983935742971887E-2</v>
      </c>
      <c r="G45" s="15">
        <f t="shared" si="18"/>
        <v>1.5983935742971887E-2</v>
      </c>
      <c r="H45" s="15">
        <f t="shared" si="18"/>
        <v>1.5983935742971887E-2</v>
      </c>
      <c r="I45" s="15">
        <f t="shared" si="18"/>
        <v>1.5983935742971887E-2</v>
      </c>
      <c r="J45" s="15">
        <f t="shared" si="18"/>
        <v>1.5983935742971887E-2</v>
      </c>
      <c r="K45" s="15">
        <f t="shared" si="18"/>
        <v>1.5983935742971887E-2</v>
      </c>
      <c r="L45" s="15">
        <f t="shared" si="18"/>
        <v>1.5983935742971887E-2</v>
      </c>
      <c r="M45" s="15">
        <f t="shared" si="18"/>
        <v>1.5983935742971887E-2</v>
      </c>
      <c r="N45" s="15">
        <f t="shared" si="18"/>
        <v>1.5983935742971887E-2</v>
      </c>
      <c r="O45" s="15">
        <f t="shared" si="18"/>
        <v>1.5983935742971887E-2</v>
      </c>
      <c r="P45" s="15">
        <f t="shared" si="18"/>
        <v>1.5983935742971887E-2</v>
      </c>
      <c r="Q45" s="15">
        <f t="shared" si="18"/>
        <v>1.5983935742971887E-2</v>
      </c>
      <c r="R45" s="15">
        <f t="shared" si="18"/>
        <v>1.5983935742971887E-2</v>
      </c>
      <c r="S45" s="15">
        <f t="shared" si="18"/>
        <v>1.5983935742971887E-2</v>
      </c>
      <c r="T45" s="15">
        <f t="shared" si="18"/>
        <v>1.5983935742971887E-2</v>
      </c>
      <c r="U45" s="15">
        <f t="shared" si="18"/>
        <v>1.5983935742971887E-2</v>
      </c>
      <c r="V45" s="15">
        <f t="shared" si="18"/>
        <v>1.5983935742971887E-2</v>
      </c>
      <c r="W45" s="15">
        <f t="shared" si="18"/>
        <v>1.5983935742971887E-2</v>
      </c>
      <c r="X45" s="15">
        <f t="shared" si="18"/>
        <v>1.5983935742971887E-2</v>
      </c>
      <c r="Y45" s="15">
        <f t="shared" si="18"/>
        <v>1.5983935742971887E-2</v>
      </c>
      <c r="Z45" s="15">
        <f t="shared" si="18"/>
        <v>1.5983935742971887E-2</v>
      </c>
      <c r="AA45" s="15">
        <f t="shared" si="18"/>
        <v>1.5983935742971887E-2</v>
      </c>
      <c r="AB45" s="15">
        <f t="shared" si="18"/>
        <v>1.5983935742971887E-2</v>
      </c>
      <c r="AC45" s="15">
        <f t="shared" si="18"/>
        <v>1.5983935742971887E-2</v>
      </c>
      <c r="AD45" s="15">
        <f t="shared" si="18"/>
        <v>1.5983935742971887E-2</v>
      </c>
      <c r="AE45" s="15">
        <f t="shared" si="18"/>
        <v>1.5983935742971887E-2</v>
      </c>
      <c r="AF45" s="15">
        <f t="shared" ref="AF45" si="19">SUM(AF41/AF39)</f>
        <v>1.5983935742971887E-2</v>
      </c>
      <c r="AG45" s="17">
        <f t="shared" ref="AG45" si="20">SUM(AG41/AG39)</f>
        <v>0.49550200803212868</v>
      </c>
      <c r="AH45" s="1"/>
      <c r="AI45" s="1"/>
    </row>
    <row r="46" spans="1:36" x14ac:dyDescent="0.25">
      <c r="Y46" s="1"/>
      <c r="Z46" s="1"/>
      <c r="AA46" s="1"/>
      <c r="AG46" s="1"/>
      <c r="AH46" s="1"/>
      <c r="AI46" s="1"/>
    </row>
    <row r="47" spans="1:36" x14ac:dyDescent="0.25">
      <c r="A47" t="s">
        <v>19</v>
      </c>
      <c r="K47" s="29"/>
      <c r="W47" s="29"/>
      <c r="X47" s="1"/>
      <c r="Y47" s="1"/>
      <c r="Z47" s="1"/>
      <c r="AA47" s="1"/>
      <c r="AG47" s="29">
        <f>SUM(AG43/'AI Marketing'!A40)</f>
        <v>1.1185386708122812E-2</v>
      </c>
      <c r="AH47" s="1"/>
      <c r="AI47" s="1"/>
    </row>
    <row r="48" spans="1:36" x14ac:dyDescent="0.25">
      <c r="W48" s="1"/>
      <c r="X48" s="1"/>
      <c r="Y48" s="1"/>
      <c r="Z48" s="1"/>
      <c r="AA48" s="1"/>
      <c r="AG48" s="1"/>
      <c r="AH48" s="1"/>
      <c r="AI48" s="1"/>
    </row>
    <row r="49" spans="1:36" x14ac:dyDescent="0.25">
      <c r="A49" t="s">
        <v>20</v>
      </c>
      <c r="K49" s="29"/>
      <c r="W49" s="29"/>
      <c r="X49" s="1"/>
      <c r="Y49" s="1"/>
      <c r="Z49" s="1"/>
      <c r="AA49" s="1"/>
      <c r="AG49" s="29">
        <f>SUM(AG47*30)</f>
        <v>0.33556160124368439</v>
      </c>
      <c r="AH49" s="1"/>
      <c r="AI49" s="1"/>
    </row>
    <row r="51" spans="1:36" x14ac:dyDescent="0.25">
      <c r="A51" t="s">
        <v>24</v>
      </c>
      <c r="AG51" s="30">
        <f>SUM(B51:AF51)</f>
        <v>0</v>
      </c>
      <c r="AH51" s="30"/>
      <c r="AI51" s="30"/>
      <c r="AJ51" s="23"/>
    </row>
    <row r="53" spans="1:36" x14ac:dyDescent="0.25">
      <c r="A53" s="34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1:36" x14ac:dyDescent="0.25">
      <c r="A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1:36" x14ac:dyDescent="0.25">
      <c r="A55" s="49" t="s">
        <v>0</v>
      </c>
      <c r="B55" s="7">
        <v>44562</v>
      </c>
      <c r="C55" s="7">
        <v>44563</v>
      </c>
      <c r="D55" s="7">
        <v>44564</v>
      </c>
      <c r="E55" s="7">
        <v>44565</v>
      </c>
      <c r="F55" s="7">
        <v>44566</v>
      </c>
      <c r="G55" s="7">
        <v>44567</v>
      </c>
      <c r="H55" s="7">
        <v>44568</v>
      </c>
      <c r="I55" s="7">
        <v>44569</v>
      </c>
      <c r="J55" s="7">
        <v>44570</v>
      </c>
      <c r="K55" s="7">
        <v>44571</v>
      </c>
      <c r="L55" s="7">
        <v>44572</v>
      </c>
      <c r="M55" s="7">
        <v>44573</v>
      </c>
      <c r="N55" s="7">
        <v>44574</v>
      </c>
      <c r="O55" s="7">
        <v>44575</v>
      </c>
      <c r="P55" s="7">
        <v>44576</v>
      </c>
      <c r="Q55" s="7">
        <v>44577</v>
      </c>
      <c r="R55" s="7">
        <v>44578</v>
      </c>
      <c r="S55" s="7">
        <v>44579</v>
      </c>
      <c r="T55" s="7">
        <v>44580</v>
      </c>
      <c r="U55" s="7">
        <v>44581</v>
      </c>
      <c r="V55" s="7">
        <v>44582</v>
      </c>
      <c r="W55" s="7">
        <v>44583</v>
      </c>
      <c r="X55" s="7">
        <v>44584</v>
      </c>
      <c r="Y55" s="7">
        <v>44585</v>
      </c>
      <c r="Z55" s="7">
        <v>44586</v>
      </c>
      <c r="AA55" s="7">
        <v>44587</v>
      </c>
      <c r="AB55" s="7">
        <v>44588</v>
      </c>
      <c r="AC55" s="7">
        <v>44589</v>
      </c>
      <c r="AD55" s="7">
        <v>44590</v>
      </c>
      <c r="AE55" s="7">
        <v>44591</v>
      </c>
      <c r="AF55" s="7">
        <v>44592</v>
      </c>
      <c r="AG55" s="9" t="s">
        <v>13</v>
      </c>
      <c r="AH55" s="2" t="s">
        <v>28</v>
      </c>
      <c r="AI55" s="50" t="s">
        <v>16</v>
      </c>
      <c r="AJ55" s="50" t="s">
        <v>17</v>
      </c>
    </row>
    <row r="56" spans="1:36" x14ac:dyDescent="0.25">
      <c r="A56" s="28"/>
      <c r="B56" s="7"/>
      <c r="C56" s="7"/>
      <c r="D56" s="7"/>
      <c r="E56" s="7"/>
      <c r="F56" s="7"/>
      <c r="G56" s="7"/>
      <c r="H56" s="7"/>
      <c r="I56" s="7"/>
      <c r="J56" s="7"/>
      <c r="K56" s="50"/>
      <c r="L56" s="50"/>
      <c r="M56" s="50"/>
      <c r="N56" s="50"/>
      <c r="O56" s="50"/>
      <c r="P56" s="50"/>
      <c r="Q56" s="50"/>
      <c r="R56" s="50"/>
      <c r="S56" s="50"/>
      <c r="T56" s="50"/>
      <c r="W56" s="50"/>
      <c r="X56" s="50"/>
      <c r="Y56" s="50"/>
      <c r="Z56" s="50"/>
      <c r="AA56" s="50"/>
      <c r="AG56" s="50"/>
      <c r="AH56" s="50"/>
      <c r="AI56" s="50"/>
      <c r="AJ56" s="50"/>
    </row>
    <row r="57" spans="1:36" x14ac:dyDescent="0.25">
      <c r="A57" s="11" t="s">
        <v>5</v>
      </c>
      <c r="B57" s="12">
        <v>249</v>
      </c>
      <c r="C57" s="12">
        <v>249</v>
      </c>
      <c r="D57" s="12">
        <v>249</v>
      </c>
      <c r="E57" s="12">
        <v>249</v>
      </c>
      <c r="F57" s="12">
        <v>249</v>
      </c>
      <c r="G57" s="12">
        <v>249</v>
      </c>
      <c r="H57" s="12">
        <v>249</v>
      </c>
      <c r="I57" s="12">
        <v>249</v>
      </c>
      <c r="J57" s="12">
        <v>249</v>
      </c>
      <c r="K57" s="12">
        <v>249</v>
      </c>
      <c r="L57" s="12">
        <v>249</v>
      </c>
      <c r="M57" s="12">
        <v>249</v>
      </c>
      <c r="N57" s="12">
        <v>249</v>
      </c>
      <c r="O57" s="12">
        <v>249</v>
      </c>
      <c r="P57" s="12">
        <v>249</v>
      </c>
      <c r="Q57" s="12">
        <v>249</v>
      </c>
      <c r="R57" s="12">
        <v>249</v>
      </c>
      <c r="S57" s="12">
        <v>249</v>
      </c>
      <c r="T57" s="12">
        <v>249</v>
      </c>
      <c r="U57" s="12">
        <v>249</v>
      </c>
      <c r="V57" s="12">
        <v>249</v>
      </c>
      <c r="W57" s="12">
        <v>249</v>
      </c>
      <c r="X57" s="12">
        <v>249</v>
      </c>
      <c r="Y57" s="12">
        <v>249</v>
      </c>
      <c r="Z57" s="12">
        <v>249</v>
      </c>
      <c r="AA57" s="12">
        <v>249</v>
      </c>
      <c r="AB57" s="12">
        <v>249</v>
      </c>
      <c r="AC57" s="12">
        <v>249</v>
      </c>
      <c r="AD57" s="12">
        <v>249</v>
      </c>
      <c r="AE57" s="12">
        <v>249</v>
      </c>
      <c r="AF57" s="12">
        <v>249</v>
      </c>
      <c r="AG57" s="13">
        <f>SUM(B57)</f>
        <v>249</v>
      </c>
      <c r="AH57" s="50"/>
      <c r="AI57" s="50"/>
      <c r="AJ57" s="50"/>
    </row>
    <row r="58" spans="1:36" x14ac:dyDescent="0.25">
      <c r="A58" t="s">
        <v>3</v>
      </c>
      <c r="B58" s="31">
        <v>3.46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2">
        <f>SUM(B58:AF58)</f>
        <v>3.46</v>
      </c>
      <c r="AH58" s="30">
        <f>SUM(AG40:AH40)</f>
        <v>334.77</v>
      </c>
      <c r="AI58" s="50"/>
      <c r="AJ58" s="50"/>
    </row>
    <row r="59" spans="1:36" x14ac:dyDescent="0.25">
      <c r="A59" t="s">
        <v>2</v>
      </c>
      <c r="B59" s="31">
        <v>3.98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2">
        <f>SUM(B59:AF59)</f>
        <v>3.98</v>
      </c>
      <c r="AH59" s="2">
        <f>SUM(AG41:AH41)</f>
        <v>209.20000000000005</v>
      </c>
      <c r="AI59" s="2">
        <v>213.18</v>
      </c>
      <c r="AJ59" s="2">
        <f>SUM(AG59:AH59)-AI59</f>
        <v>0</v>
      </c>
    </row>
    <row r="60" spans="1:36" x14ac:dyDescent="0.25">
      <c r="A60" s="8" t="s">
        <v>4</v>
      </c>
      <c r="B60" s="22">
        <f>SUM(B58-B59)</f>
        <v>-0.52</v>
      </c>
      <c r="C60" s="22">
        <f t="shared" ref="C60:AG60" si="21">SUM(C58-C59)</f>
        <v>0</v>
      </c>
      <c r="D60" s="22">
        <f t="shared" si="21"/>
        <v>0</v>
      </c>
      <c r="E60" s="22">
        <f t="shared" si="21"/>
        <v>0</v>
      </c>
      <c r="F60" s="22">
        <f t="shared" si="21"/>
        <v>0</v>
      </c>
      <c r="G60" s="22">
        <f t="shared" si="21"/>
        <v>0</v>
      </c>
      <c r="H60" s="22">
        <f t="shared" si="21"/>
        <v>0</v>
      </c>
      <c r="I60" s="22">
        <f t="shared" si="21"/>
        <v>0</v>
      </c>
      <c r="J60" s="22">
        <f t="shared" si="21"/>
        <v>0</v>
      </c>
      <c r="K60" s="22">
        <f t="shared" si="21"/>
        <v>0</v>
      </c>
      <c r="L60" s="22">
        <f t="shared" si="21"/>
        <v>0</v>
      </c>
      <c r="M60" s="22">
        <f t="shared" si="21"/>
        <v>0</v>
      </c>
      <c r="N60" s="22">
        <f t="shared" si="21"/>
        <v>0</v>
      </c>
      <c r="O60" s="22">
        <f t="shared" si="21"/>
        <v>0</v>
      </c>
      <c r="P60" s="22">
        <f t="shared" si="21"/>
        <v>0</v>
      </c>
      <c r="Q60" s="22">
        <f t="shared" si="21"/>
        <v>0</v>
      </c>
      <c r="R60" s="22">
        <f t="shared" si="21"/>
        <v>0</v>
      </c>
      <c r="S60" s="22">
        <f t="shared" si="21"/>
        <v>0</v>
      </c>
      <c r="T60" s="22">
        <f t="shared" si="21"/>
        <v>0</v>
      </c>
      <c r="U60" s="22">
        <f t="shared" si="21"/>
        <v>0</v>
      </c>
      <c r="V60" s="22">
        <f t="shared" si="21"/>
        <v>0</v>
      </c>
      <c r="W60" s="22">
        <f t="shared" si="21"/>
        <v>0</v>
      </c>
      <c r="X60" s="22">
        <f t="shared" si="21"/>
        <v>0</v>
      </c>
      <c r="Y60" s="22">
        <f t="shared" si="21"/>
        <v>0</v>
      </c>
      <c r="Z60" s="22">
        <f t="shared" si="21"/>
        <v>0</v>
      </c>
      <c r="AA60" s="22">
        <f t="shared" si="21"/>
        <v>0</v>
      </c>
      <c r="AB60" s="22">
        <f t="shared" si="21"/>
        <v>0</v>
      </c>
      <c r="AC60" s="22">
        <f t="shared" si="21"/>
        <v>0</v>
      </c>
      <c r="AD60" s="22">
        <f t="shared" si="21"/>
        <v>0</v>
      </c>
      <c r="AE60" s="22">
        <f t="shared" si="21"/>
        <v>0</v>
      </c>
      <c r="AF60" s="22">
        <f t="shared" si="21"/>
        <v>0</v>
      </c>
      <c r="AG60" s="22">
        <f t="shared" si="21"/>
        <v>-0.52</v>
      </c>
      <c r="AH60" s="44">
        <f>SUM(AG42:AH42)</f>
        <v>125.56999999999996</v>
      </c>
      <c r="AI60" s="9"/>
    </row>
    <row r="61" spans="1:36" x14ac:dyDescent="0.25">
      <c r="A61" t="s">
        <v>7</v>
      </c>
      <c r="B61" s="21">
        <f>SUM(B60/B57)</f>
        <v>-2.0883534136546186E-3</v>
      </c>
      <c r="C61" s="41">
        <f t="shared" ref="C61:AG61" si="22">SUM(C60/C57)</f>
        <v>0</v>
      </c>
      <c r="D61" s="41">
        <f t="shared" si="22"/>
        <v>0</v>
      </c>
      <c r="E61" s="41">
        <f t="shared" si="22"/>
        <v>0</v>
      </c>
      <c r="F61" s="41">
        <f t="shared" si="22"/>
        <v>0</v>
      </c>
      <c r="G61" s="41">
        <f t="shared" si="22"/>
        <v>0</v>
      </c>
      <c r="H61" s="41">
        <f t="shared" si="22"/>
        <v>0</v>
      </c>
      <c r="I61" s="41">
        <f t="shared" si="22"/>
        <v>0</v>
      </c>
      <c r="J61" s="41">
        <f t="shared" si="22"/>
        <v>0</v>
      </c>
      <c r="K61" s="41">
        <f t="shared" si="22"/>
        <v>0</v>
      </c>
      <c r="L61" s="41">
        <f t="shared" si="22"/>
        <v>0</v>
      </c>
      <c r="M61" s="41">
        <f t="shared" si="22"/>
        <v>0</v>
      </c>
      <c r="N61" s="41">
        <f t="shared" si="22"/>
        <v>0</v>
      </c>
      <c r="O61" s="41">
        <f t="shared" si="22"/>
        <v>0</v>
      </c>
      <c r="P61" s="41">
        <f t="shared" si="22"/>
        <v>0</v>
      </c>
      <c r="Q61" s="41">
        <f t="shared" si="22"/>
        <v>0</v>
      </c>
      <c r="R61" s="41">
        <f t="shared" si="22"/>
        <v>0</v>
      </c>
      <c r="S61" s="41">
        <f t="shared" si="22"/>
        <v>0</v>
      </c>
      <c r="T61" s="41">
        <f t="shared" si="22"/>
        <v>0</v>
      </c>
      <c r="U61" s="41">
        <f t="shared" si="22"/>
        <v>0</v>
      </c>
      <c r="V61" s="41">
        <f t="shared" si="22"/>
        <v>0</v>
      </c>
      <c r="W61" s="41">
        <f t="shared" si="22"/>
        <v>0</v>
      </c>
      <c r="X61" s="41">
        <f t="shared" si="22"/>
        <v>0</v>
      </c>
      <c r="Y61" s="41">
        <f t="shared" si="22"/>
        <v>0</v>
      </c>
      <c r="Z61" s="41">
        <f t="shared" si="22"/>
        <v>0</v>
      </c>
      <c r="AA61" s="41">
        <f t="shared" si="22"/>
        <v>0</v>
      </c>
      <c r="AB61" s="41">
        <f t="shared" si="22"/>
        <v>0</v>
      </c>
      <c r="AC61" s="41">
        <f t="shared" si="22"/>
        <v>0</v>
      </c>
      <c r="AD61" s="41">
        <f t="shared" si="22"/>
        <v>0</v>
      </c>
      <c r="AE61" s="41">
        <f t="shared" si="22"/>
        <v>0</v>
      </c>
      <c r="AF61" s="41">
        <f t="shared" si="22"/>
        <v>0</v>
      </c>
      <c r="AG61" s="17">
        <f t="shared" si="22"/>
        <v>-2.0883534136546186E-3</v>
      </c>
      <c r="AH61" s="50"/>
      <c r="AI61" s="50"/>
    </row>
    <row r="62" spans="1:36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50"/>
      <c r="AI62" s="50"/>
    </row>
    <row r="63" spans="1:36" x14ac:dyDescent="0.25">
      <c r="A63" t="s">
        <v>8</v>
      </c>
      <c r="B63" s="15">
        <f>SUM(B59/B57)</f>
        <v>1.5983935742971887E-2</v>
      </c>
      <c r="C63" s="15">
        <f t="shared" ref="C63:AG63" si="23">SUM(C59/C57)</f>
        <v>0</v>
      </c>
      <c r="D63" s="15">
        <f t="shared" si="23"/>
        <v>0</v>
      </c>
      <c r="E63" s="15">
        <f t="shared" si="23"/>
        <v>0</v>
      </c>
      <c r="F63" s="15">
        <f t="shared" si="23"/>
        <v>0</v>
      </c>
      <c r="G63" s="15">
        <f t="shared" si="23"/>
        <v>0</v>
      </c>
      <c r="H63" s="15">
        <f t="shared" si="23"/>
        <v>0</v>
      </c>
      <c r="I63" s="15">
        <f t="shared" si="23"/>
        <v>0</v>
      </c>
      <c r="J63" s="15">
        <f t="shared" si="23"/>
        <v>0</v>
      </c>
      <c r="K63" s="15">
        <f t="shared" si="23"/>
        <v>0</v>
      </c>
      <c r="L63" s="15">
        <f t="shared" si="23"/>
        <v>0</v>
      </c>
      <c r="M63" s="15">
        <f t="shared" si="23"/>
        <v>0</v>
      </c>
      <c r="N63" s="15">
        <f t="shared" si="23"/>
        <v>0</v>
      </c>
      <c r="O63" s="15">
        <f t="shared" si="23"/>
        <v>0</v>
      </c>
      <c r="P63" s="15">
        <f t="shared" si="23"/>
        <v>0</v>
      </c>
      <c r="Q63" s="15">
        <f t="shared" si="23"/>
        <v>0</v>
      </c>
      <c r="R63" s="15">
        <f t="shared" si="23"/>
        <v>0</v>
      </c>
      <c r="S63" s="15">
        <f t="shared" si="23"/>
        <v>0</v>
      </c>
      <c r="T63" s="15">
        <f t="shared" si="23"/>
        <v>0</v>
      </c>
      <c r="U63" s="15">
        <f t="shared" si="23"/>
        <v>0</v>
      </c>
      <c r="V63" s="15">
        <f t="shared" si="23"/>
        <v>0</v>
      </c>
      <c r="W63" s="15">
        <f t="shared" si="23"/>
        <v>0</v>
      </c>
      <c r="X63" s="15">
        <f t="shared" si="23"/>
        <v>0</v>
      </c>
      <c r="Y63" s="15">
        <f t="shared" si="23"/>
        <v>0</v>
      </c>
      <c r="Z63" s="15">
        <f t="shared" si="23"/>
        <v>0</v>
      </c>
      <c r="AA63" s="15">
        <f t="shared" si="23"/>
        <v>0</v>
      </c>
      <c r="AB63" s="15">
        <f t="shared" si="23"/>
        <v>0</v>
      </c>
      <c r="AC63" s="15">
        <f t="shared" si="23"/>
        <v>0</v>
      </c>
      <c r="AD63" s="15">
        <f t="shared" si="23"/>
        <v>0</v>
      </c>
      <c r="AE63" s="15">
        <f t="shared" si="23"/>
        <v>0</v>
      </c>
      <c r="AF63" s="15">
        <f t="shared" si="23"/>
        <v>0</v>
      </c>
      <c r="AG63" s="17">
        <f t="shared" si="23"/>
        <v>1.5983935742971887E-2</v>
      </c>
      <c r="AH63" s="50"/>
      <c r="AI63" s="50"/>
    </row>
    <row r="64" spans="1:36" x14ac:dyDescent="0.25"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Y64" s="50"/>
      <c r="Z64" s="50"/>
      <c r="AA64" s="50"/>
      <c r="AG64" s="50"/>
      <c r="AH64" s="50"/>
      <c r="AI64" s="50"/>
    </row>
    <row r="65" spans="1:36" x14ac:dyDescent="0.25">
      <c r="A65" t="s">
        <v>19</v>
      </c>
      <c r="D65" s="50"/>
      <c r="E65" s="50"/>
      <c r="F65" s="50"/>
      <c r="G65" s="50"/>
      <c r="H65" s="50"/>
      <c r="I65" s="50"/>
      <c r="J65" s="50"/>
      <c r="K65" s="29"/>
      <c r="L65" s="50"/>
      <c r="M65" s="50"/>
      <c r="N65" s="50"/>
      <c r="O65" s="50"/>
      <c r="P65" s="50"/>
      <c r="Q65" s="50"/>
      <c r="R65" s="50"/>
      <c r="S65" s="50"/>
      <c r="T65" s="50"/>
      <c r="W65" s="29"/>
      <c r="X65" s="50"/>
      <c r="Y65" s="50"/>
      <c r="Z65" s="50"/>
      <c r="AA65" s="50"/>
      <c r="AG65" s="29">
        <f>SUM(AG61/'AI Marketing'!A60)</f>
        <v>-2.0883534136546186E-3</v>
      </c>
      <c r="AH65" s="50"/>
      <c r="AI65" s="50"/>
    </row>
    <row r="66" spans="1:36" x14ac:dyDescent="0.25"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W66" s="50"/>
      <c r="X66" s="50"/>
      <c r="Y66" s="50"/>
      <c r="Z66" s="50"/>
      <c r="AA66" s="50"/>
      <c r="AG66" s="50"/>
      <c r="AH66" s="50"/>
      <c r="AI66" s="50"/>
    </row>
    <row r="67" spans="1:36" x14ac:dyDescent="0.25">
      <c r="A67" t="s">
        <v>20</v>
      </c>
      <c r="D67" s="50"/>
      <c r="E67" s="50"/>
      <c r="F67" s="50"/>
      <c r="G67" s="50"/>
      <c r="H67" s="50"/>
      <c r="I67" s="50"/>
      <c r="J67" s="50"/>
      <c r="K67" s="29"/>
      <c r="L67" s="50"/>
      <c r="M67" s="50"/>
      <c r="N67" s="50"/>
      <c r="O67" s="50"/>
      <c r="P67" s="50"/>
      <c r="Q67" s="50"/>
      <c r="R67" s="50"/>
      <c r="S67" s="50"/>
      <c r="T67" s="50"/>
      <c r="W67" s="29"/>
      <c r="X67" s="50"/>
      <c r="Y67" s="50"/>
      <c r="Z67" s="50"/>
      <c r="AA67" s="50"/>
      <c r="AG67" s="29">
        <f>SUM(AG65*30)</f>
        <v>-6.2650602409638559E-2</v>
      </c>
      <c r="AH67" s="50"/>
      <c r="AI67" s="50"/>
    </row>
    <row r="68" spans="1:36" x14ac:dyDescent="0.25"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</row>
    <row r="69" spans="1:36" x14ac:dyDescent="0.25">
      <c r="A69" t="s">
        <v>24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AG69" s="30">
        <f>SUM(B69:AF69)</f>
        <v>0</v>
      </c>
      <c r="AH69" s="30"/>
      <c r="AI69" s="30"/>
      <c r="AJ69" s="23"/>
    </row>
  </sheetData>
  <mergeCells count="4">
    <mergeCell ref="O1:P1"/>
    <mergeCell ref="Q1:R1"/>
    <mergeCell ref="O2:P2"/>
    <mergeCell ref="Q2:R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Explanation</vt:lpstr>
      <vt:lpstr>AI Marketing</vt:lpstr>
      <vt:lpstr>AI Marketing Main</vt:lpstr>
      <vt:lpstr>AI Marketing Main (1)</vt:lpstr>
      <vt:lpstr>Marketing Main (2)</vt:lpstr>
      <vt:lpstr>AI Marketing Main (3)</vt:lpstr>
      <vt:lpstr>AI Marketing Main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Schjønning-Larsen</dc:creator>
  <cp:lastModifiedBy>Bo Schjønning-Larsen</cp:lastModifiedBy>
  <dcterms:created xsi:type="dcterms:W3CDTF">2021-10-22T14:47:53Z</dcterms:created>
  <dcterms:modified xsi:type="dcterms:W3CDTF">2022-01-04T07:44:22Z</dcterms:modified>
</cp:coreProperties>
</file>